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45" windowWidth="11295" windowHeight="7260" tabRatio="689" activeTab="0"/>
  </bookViews>
  <sheets>
    <sheet name="Muži" sheetId="1" r:id="rId1"/>
    <sheet name="Ženy" sheetId="2" r:id="rId2"/>
    <sheet name="Kadeti" sheetId="3" r:id="rId3"/>
    <sheet name="Kadetky" sheetId="4" r:id="rId4"/>
    <sheet name="Žactvo" sheetId="5" r:id="rId5"/>
  </sheets>
  <definedNames/>
  <calcPr fullCalcOnLoad="1"/>
</workbook>
</file>

<file path=xl/sharedStrings.xml><?xml version="1.0" encoding="utf-8"?>
<sst xmlns="http://schemas.openxmlformats.org/spreadsheetml/2006/main" count="284" uniqueCount="199">
  <si>
    <t>Poř.</t>
  </si>
  <si>
    <t>Příjmení a jméno</t>
  </si>
  <si>
    <t>RČ</t>
  </si>
  <si>
    <t>Číslo</t>
  </si>
  <si>
    <t>Klub</t>
  </si>
  <si>
    <t>Body sjezd</t>
  </si>
  <si>
    <t>Body celkem</t>
  </si>
  <si>
    <t>Sprint 1 start/cíl</t>
  </si>
  <si>
    <t>Sprint 2 start/cíl</t>
  </si>
  <si>
    <t>Sprint</t>
  </si>
  <si>
    <t>Slalom 1 start/cíl/tč</t>
  </si>
  <si>
    <t>Slalom 2 start/cíl/tč</t>
  </si>
  <si>
    <t>Slalom</t>
  </si>
  <si>
    <t>Body sprint</t>
  </si>
  <si>
    <t>Body slalom</t>
  </si>
  <si>
    <t>Sjezd start/cíl/pl</t>
  </si>
  <si>
    <t>002 KV Žamberk</t>
  </si>
  <si>
    <t>NOSÁL Stanislav</t>
  </si>
  <si>
    <t>STRNAD Tomáš</t>
  </si>
  <si>
    <t>CAPOUŠEK Miroslav</t>
  </si>
  <si>
    <t>DYTRT Aleš</t>
  </si>
  <si>
    <t>DAŠEK Petr</t>
  </si>
  <si>
    <t>STEJSKAL Václav</t>
  </si>
  <si>
    <t>STEJSKAL Petr</t>
  </si>
  <si>
    <t>GRONYCH Jan</t>
  </si>
  <si>
    <t>PINKAS Ctirad</t>
  </si>
  <si>
    <t>ČERNOHOUS Marek</t>
  </si>
  <si>
    <t>ČERNOHOUS Václav</t>
  </si>
  <si>
    <t>KOBLÍŽEK Jindřich</t>
  </si>
  <si>
    <t>SKLENKA Josef</t>
  </si>
  <si>
    <t>TOMEŠ Jaroslav</t>
  </si>
  <si>
    <t>TAJBR Jaroslav</t>
  </si>
  <si>
    <t>087 Starý Kolín</t>
  </si>
  <si>
    <t>ŠOLAR Vladimír</t>
  </si>
  <si>
    <t>RUČKA Zbyněk</t>
  </si>
  <si>
    <t>KUPKA František</t>
  </si>
  <si>
    <t>ŠEDO Miroslav</t>
  </si>
  <si>
    <t>KLOUČEK Martin</t>
  </si>
  <si>
    <t>GRONYCH Bohuslav</t>
  </si>
  <si>
    <t>TALACKO Oldřich</t>
  </si>
  <si>
    <t>KUBÍČEK Jan</t>
  </si>
  <si>
    <t>STRNAD Josef</t>
  </si>
  <si>
    <t>STRNAD Jiří</t>
  </si>
  <si>
    <t>096 Štiky Bakov</t>
  </si>
  <si>
    <t>SUK Luboš</t>
  </si>
  <si>
    <t>FOTR Pavel</t>
  </si>
  <si>
    <t>KEŠNER Petr</t>
  </si>
  <si>
    <t>DOVINOVÁ Kateřina</t>
  </si>
  <si>
    <t>VALENTOVÁ Věra</t>
  </si>
  <si>
    <t>072 KVS Kolín-Sandberk</t>
  </si>
  <si>
    <t>KRČMÁŘ Jan</t>
  </si>
  <si>
    <t>TRMÍK Tomáš</t>
  </si>
  <si>
    <t>KRČMÁŘ František</t>
  </si>
  <si>
    <t>NOVOTNÝ Daniel</t>
  </si>
  <si>
    <t>BAJER Jiří</t>
  </si>
  <si>
    <t>017 KV Čokoládovny Lovosice</t>
  </si>
  <si>
    <t>KRAJÍČEK Radek</t>
  </si>
  <si>
    <t>KOCÁNEK Zdeněk</t>
  </si>
  <si>
    <t>ZICH Zdeněk</t>
  </si>
  <si>
    <t>ZEMEN Jiří</t>
  </si>
  <si>
    <t>POKORNÝ Ludvík</t>
  </si>
  <si>
    <t>087 KV Starý Kolín</t>
  </si>
  <si>
    <t>PÁNEK Daniel</t>
  </si>
  <si>
    <t>LACINA Václav</t>
  </si>
  <si>
    <t>PÁNEK Vítězslav</t>
  </si>
  <si>
    <t>HLAVIČKA Pavel</t>
  </si>
  <si>
    <t>MELICHAR Lukáš</t>
  </si>
  <si>
    <t>049 VS Náchod</t>
  </si>
  <si>
    <t>ČERVINKA Jan</t>
  </si>
  <si>
    <t>PAŘÍZEK Miloš</t>
  </si>
  <si>
    <t>KUPKA Jiří</t>
  </si>
  <si>
    <t>CHOCHRUNOVÁ Michaela</t>
  </si>
  <si>
    <t>ASTER Lukáš</t>
  </si>
  <si>
    <t>SVOBODA Ondřej</t>
  </si>
  <si>
    <t>MATĚJKA Martin</t>
  </si>
  <si>
    <t>MAŠÍN Jiří</t>
  </si>
  <si>
    <t>SKŘIVÁNKOVÁ Irena</t>
  </si>
  <si>
    <t>ŠLECHTA Jan</t>
  </si>
  <si>
    <t>039 KV Žižkov Praha</t>
  </si>
  <si>
    <t>ŠURY Pavel</t>
  </si>
  <si>
    <t>BÖHM Jan</t>
  </si>
  <si>
    <t>KUBEŠ Vladimír</t>
  </si>
  <si>
    <t>KANĚRA Jan</t>
  </si>
  <si>
    <t>TVRDÍK Václav</t>
  </si>
  <si>
    <t>POCHOBRADSKÝ Jan</t>
  </si>
  <si>
    <t>ZICH Jaroslav</t>
  </si>
  <si>
    <t>KOCÁNEK Tomáš</t>
  </si>
  <si>
    <t>LERCH Pavel</t>
  </si>
  <si>
    <t>ŠINDELÁŘ Jaroslav</t>
  </si>
  <si>
    <t>BLECHA Jakub</t>
  </si>
  <si>
    <t>HAVELKA David</t>
  </si>
  <si>
    <t>POULA David</t>
  </si>
  <si>
    <t>PINKAS Ondřej</t>
  </si>
  <si>
    <t>HUJÍČKOVÁ Ivana</t>
  </si>
  <si>
    <t>083 Čochtan Plzeň</t>
  </si>
  <si>
    <t>006 KV Čelákovice</t>
  </si>
  <si>
    <t>KULIHOVÁ Věra</t>
  </si>
  <si>
    <t>HOVÁDKOVÁ Dana</t>
  </si>
  <si>
    <t>KULHAVÁ Jarmila</t>
  </si>
  <si>
    <t>NOSÁLOVÁ Vendula</t>
  </si>
  <si>
    <t>JURČANOVÁ Kateřina</t>
  </si>
  <si>
    <t>SUCHOMELOVÁ Marcela</t>
  </si>
  <si>
    <t>HOLEČKOVÁ Petra</t>
  </si>
  <si>
    <t>KUTÍKOVÁ Tereza</t>
  </si>
  <si>
    <t xml:space="preserve">JOACHIMSTHALEROVÁ </t>
  </si>
  <si>
    <t>HEŘMANOVSKÁ Karolína</t>
  </si>
  <si>
    <t>SLOUPOVÁ Veronika</t>
  </si>
  <si>
    <t>ZÍKOVÁ Michaela</t>
  </si>
  <si>
    <t>WOLFOVÁ Aneta</t>
  </si>
  <si>
    <t>PROCHÁZKOVÁ Jindřiška</t>
  </si>
  <si>
    <t>FORALOVÁ Lucie</t>
  </si>
  <si>
    <t>ZÝKOVÁ Hanka</t>
  </si>
  <si>
    <t>JIRKOVSKÁ Šárka</t>
  </si>
  <si>
    <t>SALÁTOVÁ Olina</t>
  </si>
  <si>
    <t>PROCHÁZKOVÁ Stanislava</t>
  </si>
  <si>
    <t>POVOLNÁ Lucie</t>
  </si>
  <si>
    <t>SUK Vítek</t>
  </si>
  <si>
    <t>DOVINA Jakub</t>
  </si>
  <si>
    <t>KUNA Michal</t>
  </si>
  <si>
    <t>DOLEŽEL Antonín</t>
  </si>
  <si>
    <t>NASTOUPIL Jaroslav</t>
  </si>
  <si>
    <t>012 Albatros Nové Město</t>
  </si>
  <si>
    <t>ŠIMŮNEK Jan</t>
  </si>
  <si>
    <t>SHÁNĚL Tomáš</t>
  </si>
  <si>
    <t>FANTA Michal</t>
  </si>
  <si>
    <t>PĚNIČKA Jakub</t>
  </si>
  <si>
    <t>KINŠNER Václav</t>
  </si>
  <si>
    <t>014 Neptun Řevnice</t>
  </si>
  <si>
    <t>ČERMÁK Petr</t>
  </si>
  <si>
    <t>SÉM Ondřej</t>
  </si>
  <si>
    <t>VÁVRA David</t>
  </si>
  <si>
    <t>REČKA Lukáš</t>
  </si>
  <si>
    <t>VAŠKOVICOVÁ Johanka</t>
  </si>
  <si>
    <t>CHALUPA Radek</t>
  </si>
  <si>
    <t>VACEK Jiří</t>
  </si>
  <si>
    <t>MERVART Jakub</t>
  </si>
  <si>
    <t>MIKULA Jan</t>
  </si>
  <si>
    <t>KNAP Petr</t>
  </si>
  <si>
    <t>SNÍŽEK Petr</t>
  </si>
  <si>
    <t>TRDLIČKA David</t>
  </si>
  <si>
    <t>HEJTMÁNEK Vojtěch</t>
  </si>
  <si>
    <t>JELÍNEK Vladimír</t>
  </si>
  <si>
    <t>ŠINDLER Michal</t>
  </si>
  <si>
    <t>RYDLO Martin</t>
  </si>
  <si>
    <t>PETR Ondřej</t>
  </si>
  <si>
    <t>KOHANEC Julius</t>
  </si>
  <si>
    <t>MOLNÁR Jan</t>
  </si>
  <si>
    <t>ŠMÍD Martin</t>
  </si>
  <si>
    <t>DVOŘÁKOVÁ Vratislava</t>
  </si>
  <si>
    <t>ČERMÁKOVÁ Alena</t>
  </si>
  <si>
    <t>KRÁLOVÁ Veronika</t>
  </si>
  <si>
    <t>KVASNIČKOVÁ Eva</t>
  </si>
  <si>
    <t>KVASNIČKOVÁ Lenka</t>
  </si>
  <si>
    <t>KUPKOVÁ Jana</t>
  </si>
  <si>
    <t>PULTAROVÁ Lucie</t>
  </si>
  <si>
    <t>MORAVCOVÁ Zuzana</t>
  </si>
  <si>
    <t>MIKULOVÁ Hana</t>
  </si>
  <si>
    <t>JANOŠÍKOVÁ Veronika</t>
  </si>
  <si>
    <t>NOVOTNÁ Adéla</t>
  </si>
  <si>
    <t>ONDREJKOVIČOVÁ Radka</t>
  </si>
  <si>
    <t>KÁLALOVÁ Anna</t>
  </si>
  <si>
    <t>KALÁBOVÁ Petra</t>
  </si>
  <si>
    <t>KALÁBOVÁ Tereza</t>
  </si>
  <si>
    <t>KLEŠTINCOVÁ Lenka</t>
  </si>
  <si>
    <t>SVOBODOVÁ Adéla</t>
  </si>
  <si>
    <t>TONDROVÁ Tereza</t>
  </si>
  <si>
    <t>SOBOTKOVÁ Aneta</t>
  </si>
  <si>
    <t>BRÁZDILOVÁ Radka</t>
  </si>
  <si>
    <t>KÁRNÍK Josef</t>
  </si>
  <si>
    <t>PAŘÍZEK Jiří</t>
  </si>
  <si>
    <t>PETR Michal</t>
  </si>
  <si>
    <t>JEŠINA Tomáš</t>
  </si>
  <si>
    <t>KORNIAK Daniel</t>
  </si>
  <si>
    <t>FRANCOVÁ Kateřina</t>
  </si>
  <si>
    <t>ULRYCHOVÁ Markéta</t>
  </si>
  <si>
    <t>KRIŠTOFOVÁ Tereza</t>
  </si>
  <si>
    <t>BRODECKÁ Kristýna</t>
  </si>
  <si>
    <t>PETŘINOVÁ Lucie</t>
  </si>
  <si>
    <t>BEJROVÁ Lucie</t>
  </si>
  <si>
    <t>MENCLOVÁ Vendula</t>
  </si>
  <si>
    <t>POKORNÁ Tereza</t>
  </si>
  <si>
    <t>MORAVCOVÁ Helena</t>
  </si>
  <si>
    <t>KAHANCOVÁ Anežka</t>
  </si>
  <si>
    <t>BERNÝ Adam</t>
  </si>
  <si>
    <t>JIRKOVSKÁ Štěpánka</t>
  </si>
  <si>
    <t>JERMAN Jiří</t>
  </si>
  <si>
    <t>JERMAN Jaroslav</t>
  </si>
  <si>
    <t>PALATOVÁ Hana</t>
  </si>
  <si>
    <t>PETŘINA Michal</t>
  </si>
  <si>
    <t>ČERNÍK Jiří</t>
  </si>
  <si>
    <t>SOBOTKA David</t>
  </si>
  <si>
    <t>REŠKO Michal</t>
  </si>
  <si>
    <t>BĚLOHLÁVEK Karel</t>
  </si>
  <si>
    <t>FRANKOVÁ Iva</t>
  </si>
  <si>
    <t xml:space="preserve">TSCHOPA </t>
  </si>
  <si>
    <t>BERNARD Jiří</t>
  </si>
  <si>
    <t>BLECHA Matěj</t>
  </si>
  <si>
    <t>NOVÁK David</t>
  </si>
  <si>
    <t>NOSÁL Pavel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</si>
</sst>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[h]:mm:ss.00"/>
    <numFmt numFmtId="166" formatCode="h:mm:ss.00"/>
    <numFmt numFmtId="167" formatCode="ss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justify"/>
      <protection hidden="1"/>
    </xf>
    <xf numFmtId="49" fontId="1" fillId="0" borderId="10" xfId="0" applyNumberFormat="1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justify" vertical="justify"/>
      <protection hidden="1"/>
    </xf>
    <xf numFmtId="0" fontId="1" fillId="0" borderId="11" xfId="0" applyFont="1" applyBorder="1" applyAlignment="1" applyProtection="1">
      <alignment horizontal="justify" vertical="justify"/>
      <protection hidden="1"/>
    </xf>
    <xf numFmtId="164" fontId="1" fillId="0" borderId="10" xfId="0" applyNumberFormat="1" applyFont="1" applyBorder="1" applyAlignment="1" applyProtection="1">
      <alignment horizontal="justify" vertical="justify"/>
      <protection hidden="1"/>
    </xf>
    <xf numFmtId="164" fontId="0" fillId="0" borderId="12" xfId="0" applyNumberFormat="1" applyBorder="1" applyAlignment="1" applyProtection="1">
      <alignment/>
      <protection hidden="1"/>
    </xf>
    <xf numFmtId="165" fontId="0" fillId="0" borderId="13" xfId="0" applyNumberFormat="1" applyBorder="1" applyAlignment="1" applyProtection="1">
      <alignment/>
      <protection hidden="1"/>
    </xf>
    <xf numFmtId="164" fontId="0" fillId="0" borderId="14" xfId="0" applyNumberFormat="1" applyBorder="1" applyAlignment="1" applyProtection="1">
      <alignment/>
      <protection hidden="1"/>
    </xf>
    <xf numFmtId="165" fontId="0" fillId="0" borderId="15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1" fillId="0" borderId="14" xfId="0" applyNumberFormat="1" applyFont="1" applyBorder="1" applyAlignment="1" applyProtection="1">
      <alignment/>
      <protection hidden="1"/>
    </xf>
    <xf numFmtId="164" fontId="1" fillId="0" borderId="16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justify" vertical="justify"/>
      <protection hidden="1"/>
    </xf>
    <xf numFmtId="0" fontId="0" fillId="0" borderId="0" xfId="0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1" fontId="1" fillId="0" borderId="0" xfId="0" applyNumberFormat="1" applyFont="1" applyBorder="1" applyAlignment="1" applyProtection="1">
      <alignment/>
      <protection hidden="1"/>
    </xf>
    <xf numFmtId="45" fontId="0" fillId="0" borderId="14" xfId="0" applyNumberFormat="1" applyFont="1" applyBorder="1" applyAlignment="1" applyProtection="1">
      <alignment/>
      <protection hidden="1"/>
    </xf>
    <xf numFmtId="164" fontId="1" fillId="0" borderId="16" xfId="0" applyNumberFormat="1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horizontal="justify" vertical="justify"/>
      <protection hidden="1"/>
    </xf>
    <xf numFmtId="164" fontId="1" fillId="0" borderId="18" xfId="0" applyNumberFormat="1" applyFont="1" applyBorder="1" applyAlignment="1" applyProtection="1">
      <alignment horizontal="justify" vertical="justify"/>
      <protection hidden="1"/>
    </xf>
    <xf numFmtId="164" fontId="0" fillId="0" borderId="15" xfId="0" applyNumberFormat="1" applyBorder="1" applyAlignment="1" applyProtection="1">
      <alignment/>
      <protection hidden="1"/>
    </xf>
    <xf numFmtId="164" fontId="0" fillId="0" borderId="13" xfId="0" applyNumberFormat="1" applyBorder="1" applyAlignment="1" applyProtection="1">
      <alignment/>
      <protection hidden="1"/>
    </xf>
    <xf numFmtId="164" fontId="1" fillId="0" borderId="19" xfId="0" applyNumberFormat="1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horizontal="left" vertical="justify"/>
      <protection hidden="1"/>
    </xf>
    <xf numFmtId="0" fontId="0" fillId="0" borderId="20" xfId="0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justify" vertical="justify"/>
      <protection hidden="1"/>
    </xf>
    <xf numFmtId="165" fontId="0" fillId="0" borderId="13" xfId="0" applyNumberFormat="1" applyBorder="1" applyAlignment="1" applyProtection="1">
      <alignment/>
      <protection hidden="1"/>
    </xf>
    <xf numFmtId="45" fontId="0" fillId="0" borderId="13" xfId="0" applyNumberFormat="1" applyFont="1" applyBorder="1" applyAlignment="1" applyProtection="1">
      <alignment/>
      <protection hidden="1"/>
    </xf>
    <xf numFmtId="165" fontId="1" fillId="0" borderId="19" xfId="0" applyNumberFormat="1" applyFont="1" applyBorder="1" applyAlignment="1" applyProtection="1">
      <alignment/>
      <protection hidden="1"/>
    </xf>
    <xf numFmtId="1" fontId="1" fillId="0" borderId="21" xfId="0" applyNumberFormat="1" applyFont="1" applyBorder="1" applyAlignment="1" applyProtection="1">
      <alignment horizontal="justify" vertical="justify"/>
      <protection hidden="1"/>
    </xf>
    <xf numFmtId="164" fontId="0" fillId="0" borderId="13" xfId="0" applyNumberFormat="1" applyFont="1" applyBorder="1" applyAlignment="1" applyProtection="1">
      <alignment/>
      <protection hidden="1"/>
    </xf>
    <xf numFmtId="164" fontId="1" fillId="0" borderId="13" xfId="0" applyNumberFormat="1" applyFont="1" applyBorder="1" applyAlignment="1" applyProtection="1">
      <alignment/>
      <protection hidden="1"/>
    </xf>
    <xf numFmtId="164" fontId="1" fillId="0" borderId="19" xfId="0" applyNumberFormat="1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/>
      <protection hidden="1"/>
    </xf>
    <xf numFmtId="165" fontId="0" fillId="0" borderId="13" xfId="0" applyNumberFormat="1" applyFont="1" applyBorder="1" applyAlignment="1" applyProtection="1">
      <alignment/>
      <protection hidden="1"/>
    </xf>
    <xf numFmtId="165" fontId="0" fillId="0" borderId="1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164" fontId="0" fillId="0" borderId="13" xfId="0" applyNumberFormat="1" applyBorder="1" applyAlignment="1" applyProtection="1">
      <alignment/>
      <protection hidden="1"/>
    </xf>
    <xf numFmtId="164" fontId="0" fillId="0" borderId="14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/>
      <protection hidden="1"/>
    </xf>
    <xf numFmtId="1" fontId="4" fillId="0" borderId="25" xfId="0" applyNumberFormat="1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1" fontId="6" fillId="0" borderId="27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164" fontId="0" fillId="0" borderId="13" xfId="0" applyNumberFormat="1" applyBorder="1" applyAlignment="1" applyProtection="1">
      <alignment/>
      <protection hidden="1"/>
    </xf>
    <xf numFmtId="164" fontId="0" fillId="0" borderId="14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49" fontId="0" fillId="0" borderId="12" xfId="0" applyNumberFormat="1" applyBorder="1" applyAlignment="1" applyProtection="1">
      <alignment horizontal="left" vertical="center" wrapText="1"/>
      <protection hidden="1"/>
    </xf>
    <xf numFmtId="49" fontId="0" fillId="0" borderId="14" xfId="0" applyNumberFormat="1" applyBorder="1" applyAlignment="1" applyProtection="1">
      <alignment horizontal="left" vertical="center" wrapText="1"/>
      <protection hidden="1"/>
    </xf>
    <xf numFmtId="49" fontId="0" fillId="0" borderId="16" xfId="0" applyNumberFormat="1" applyBorder="1" applyAlignment="1" applyProtection="1">
      <alignment horizontal="left" vertical="center" wrapText="1"/>
      <protection hidden="1"/>
    </xf>
    <xf numFmtId="49" fontId="0" fillId="0" borderId="12" xfId="0" applyNumberFormat="1" applyBorder="1" applyAlignment="1" applyProtection="1">
      <alignment horizontal="left" vertical="center"/>
      <protection hidden="1"/>
    </xf>
    <xf numFmtId="49" fontId="0" fillId="0" borderId="14" xfId="0" applyNumberFormat="1" applyBorder="1" applyAlignment="1" applyProtection="1">
      <alignment horizontal="left" vertical="center"/>
      <protection hidden="1"/>
    </xf>
    <xf numFmtId="49" fontId="0" fillId="0" borderId="16" xfId="0" applyNumberFormat="1" applyBorder="1" applyAlignment="1" applyProtection="1">
      <alignment horizontal="lef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14" customWidth="1"/>
    <col min="2" max="2" width="5.375" style="14" customWidth="1"/>
    <col min="3" max="3" width="21.75390625" style="15" customWidth="1"/>
    <col min="4" max="4" width="24.75390625" style="10" customWidth="1"/>
    <col min="5" max="5" width="13.875" style="14" customWidth="1"/>
    <col min="6" max="6" width="10.375" style="10" customWidth="1"/>
    <col min="7" max="7" width="7.00390625" style="16" customWidth="1"/>
    <col min="8" max="10" width="9.875" style="17" customWidth="1"/>
    <col min="11" max="11" width="7.00390625" style="17" customWidth="1"/>
    <col min="12" max="14" width="9.875" style="17" customWidth="1"/>
    <col min="15" max="15" width="7.125" style="18" customWidth="1"/>
    <col min="16" max="16" width="7.375" style="16" customWidth="1"/>
    <col min="17" max="16384" width="9.125" style="10" customWidth="1"/>
  </cols>
  <sheetData>
    <row r="1" spans="1:16" s="13" customFormat="1" ht="27" customHeight="1" thickBot="1">
      <c r="A1" s="1" t="s">
        <v>0</v>
      </c>
      <c r="B1" s="1" t="s">
        <v>3</v>
      </c>
      <c r="C1" s="2" t="s">
        <v>4</v>
      </c>
      <c r="D1" s="3" t="s">
        <v>1</v>
      </c>
      <c r="E1" s="26" t="s">
        <v>2</v>
      </c>
      <c r="F1" s="28" t="s">
        <v>15</v>
      </c>
      <c r="G1" s="21" t="s">
        <v>5</v>
      </c>
      <c r="H1" s="22" t="s">
        <v>7</v>
      </c>
      <c r="I1" s="5" t="s">
        <v>8</v>
      </c>
      <c r="J1" s="5" t="s">
        <v>9</v>
      </c>
      <c r="K1" s="21" t="s">
        <v>13</v>
      </c>
      <c r="L1" s="22" t="s">
        <v>10</v>
      </c>
      <c r="M1" s="5" t="s">
        <v>11</v>
      </c>
      <c r="N1" s="5" t="s">
        <v>12</v>
      </c>
      <c r="O1" s="32" t="s">
        <v>14</v>
      </c>
      <c r="P1" s="4" t="s">
        <v>6</v>
      </c>
    </row>
    <row r="2" spans="1:16" ht="13.5" customHeight="1" thickTop="1">
      <c r="A2" s="62">
        <v>1</v>
      </c>
      <c r="B2" s="62">
        <v>3</v>
      </c>
      <c r="C2" s="65" t="s">
        <v>16</v>
      </c>
      <c r="D2" s="36" t="s">
        <v>22</v>
      </c>
      <c r="E2" s="39"/>
      <c r="F2" s="9">
        <v>0</v>
      </c>
      <c r="G2" s="59">
        <v>320</v>
      </c>
      <c r="H2" s="23">
        <v>0</v>
      </c>
      <c r="I2" s="6">
        <v>0</v>
      </c>
      <c r="J2" s="57" t="str">
        <f>IF(H6=0,"",IF(I6=0,"Sprint 1",IF(H6&lt;I6,"Sprint 1","Sprint 2")))</f>
        <v>Sprint 1</v>
      </c>
      <c r="K2" s="59">
        <v>200</v>
      </c>
      <c r="L2" s="9">
        <v>0</v>
      </c>
      <c r="M2" s="41">
        <v>0</v>
      </c>
      <c r="N2" s="57" t="str">
        <f>IF(L6=0,"",IF(M6=0,"Slalom 1",IF(L6&lt;M6,"Slalom 1","Slalom 2")))</f>
        <v>Slalom 1</v>
      </c>
      <c r="O2" s="49">
        <v>240</v>
      </c>
      <c r="P2" s="52">
        <f>IF((G2+K2+O2)=0,"",G2+K2+O2)</f>
        <v>760</v>
      </c>
    </row>
    <row r="3" spans="1:16" ht="12.75" customHeight="1">
      <c r="A3" s="63"/>
      <c r="B3" s="63"/>
      <c r="C3" s="66"/>
      <c r="D3" s="37" t="s">
        <v>23</v>
      </c>
      <c r="E3" s="27"/>
      <c r="F3" s="29">
        <v>0.04065393518518518</v>
      </c>
      <c r="G3" s="60"/>
      <c r="H3" s="24">
        <v>0.00043923611111111116</v>
      </c>
      <c r="I3" s="8">
        <v>0.00046331018518518515</v>
      </c>
      <c r="J3" s="58"/>
      <c r="K3" s="60"/>
      <c r="L3" s="42">
        <v>0.0009527777777777777</v>
      </c>
      <c r="M3" s="43">
        <v>0.0008783564814814814</v>
      </c>
      <c r="N3" s="58"/>
      <c r="O3" s="50"/>
      <c r="P3" s="53"/>
    </row>
    <row r="4" spans="1:16" ht="12.75" customHeight="1">
      <c r="A4" s="63"/>
      <c r="B4" s="63"/>
      <c r="C4" s="66"/>
      <c r="D4" s="37" t="s">
        <v>24</v>
      </c>
      <c r="E4" s="27"/>
      <c r="F4" s="33"/>
      <c r="G4" s="60"/>
      <c r="H4" s="55"/>
      <c r="I4" s="56"/>
      <c r="J4" s="58"/>
      <c r="K4" s="60"/>
      <c r="L4" s="30">
        <v>0</v>
      </c>
      <c r="M4" s="19">
        <v>0.00011574074074074073</v>
      </c>
      <c r="N4" s="58"/>
      <c r="O4" s="50"/>
      <c r="P4" s="53"/>
    </row>
    <row r="5" spans="1:16" ht="12.75" customHeight="1">
      <c r="A5" s="63"/>
      <c r="B5" s="63"/>
      <c r="C5" s="66"/>
      <c r="D5" s="37" t="s">
        <v>25</v>
      </c>
      <c r="E5" s="27"/>
      <c r="F5" s="7"/>
      <c r="G5" s="60"/>
      <c r="H5" s="55"/>
      <c r="I5" s="56"/>
      <c r="J5" s="58"/>
      <c r="K5" s="60"/>
      <c r="L5" s="34"/>
      <c r="M5" s="11"/>
      <c r="N5" s="58"/>
      <c r="O5" s="50"/>
      <c r="P5" s="53"/>
    </row>
    <row r="6" spans="1:16" ht="13.5" customHeight="1" thickBot="1">
      <c r="A6" s="64"/>
      <c r="B6" s="64"/>
      <c r="C6" s="67"/>
      <c r="D6" s="38" t="s">
        <v>26</v>
      </c>
      <c r="E6" s="44"/>
      <c r="F6" s="31">
        <f>F3-F2+F4</f>
        <v>0.04065393518518518</v>
      </c>
      <c r="G6" s="61"/>
      <c r="H6" s="25">
        <f>H3-H2</f>
        <v>0.00043923611111111116</v>
      </c>
      <c r="I6" s="20">
        <f>I3-I2</f>
        <v>0.00046331018518518515</v>
      </c>
      <c r="J6" s="12">
        <f>IF(H6=0,"",IF(I6=0,H6,IF(H6&lt;I6,H6,I6)))</f>
        <v>0.00043923611111111116</v>
      </c>
      <c r="K6" s="61"/>
      <c r="L6" s="35">
        <f>L3-L2+L4</f>
        <v>0.0009527777777777777</v>
      </c>
      <c r="M6" s="12">
        <f>M3-M2+M4</f>
        <v>0.0009940972222222222</v>
      </c>
      <c r="N6" s="12">
        <f>IF(L6=0,"",IF(M6=0,L6,IF(L6&lt;M6,L6,M6)))</f>
        <v>0.0009527777777777777</v>
      </c>
      <c r="O6" s="51"/>
      <c r="P6" s="54"/>
    </row>
    <row r="7" spans="1:16" ht="13.5" customHeight="1" thickTop="1">
      <c r="A7" s="62">
        <v>2</v>
      </c>
      <c r="B7" s="62">
        <v>11</v>
      </c>
      <c r="C7" s="65" t="s">
        <v>16</v>
      </c>
      <c r="D7" s="36" t="s">
        <v>17</v>
      </c>
      <c r="E7" s="39"/>
      <c r="F7" s="9">
        <v>0</v>
      </c>
      <c r="G7" s="59">
        <v>400</v>
      </c>
      <c r="H7" s="23">
        <v>0</v>
      </c>
      <c r="I7" s="6">
        <v>0</v>
      </c>
      <c r="J7" s="57" t="str">
        <f>IF(H13=0,"",IF(I13=0,"Sprint 1",IF(H13&lt;I13,"Sprint 1","Sprint 2")))</f>
        <v>Sprint 1</v>
      </c>
      <c r="K7" s="59">
        <v>160</v>
      </c>
      <c r="L7" s="9">
        <v>0</v>
      </c>
      <c r="M7" s="41">
        <v>0</v>
      </c>
      <c r="N7" s="57" t="str">
        <f>IF(L13=0,"",IF(M13=0,"Slalom 1",IF(L13&lt;M13,"Slalom 1","Slalom 2")))</f>
        <v>Slalom 1</v>
      </c>
      <c r="O7" s="49">
        <v>150</v>
      </c>
      <c r="P7" s="52">
        <f>IF((G7+K7+O7)=0,"",G7+K7+O7)</f>
        <v>710</v>
      </c>
    </row>
    <row r="8" spans="1:16" ht="12.75" customHeight="1">
      <c r="A8" s="63"/>
      <c r="B8" s="63"/>
      <c r="C8" s="66"/>
      <c r="D8" s="37" t="s">
        <v>18</v>
      </c>
      <c r="E8" s="27"/>
      <c r="F8" s="29">
        <v>0.040503472222222225</v>
      </c>
      <c r="G8" s="60"/>
      <c r="H8" s="24">
        <v>0.0005097222222222223</v>
      </c>
      <c r="I8" s="8">
        <v>0.0005256944444444444</v>
      </c>
      <c r="J8" s="58"/>
      <c r="K8" s="60"/>
      <c r="L8" s="33">
        <v>0.001042476851851852</v>
      </c>
      <c r="M8" s="43">
        <v>0.0009416666666666666</v>
      </c>
      <c r="N8" s="58"/>
      <c r="O8" s="50"/>
      <c r="P8" s="53"/>
    </row>
    <row r="9" spans="1:16" ht="12.75" customHeight="1">
      <c r="A9" s="63"/>
      <c r="B9" s="63"/>
      <c r="C9" s="66"/>
      <c r="D9" s="37" t="s">
        <v>19</v>
      </c>
      <c r="E9" s="27"/>
      <c r="F9" s="33"/>
      <c r="G9" s="60"/>
      <c r="H9" s="55"/>
      <c r="I9" s="56"/>
      <c r="J9" s="58"/>
      <c r="K9" s="60"/>
      <c r="L9" s="30">
        <v>0</v>
      </c>
      <c r="M9" s="19">
        <v>0.00011574074074074073</v>
      </c>
      <c r="N9" s="58"/>
      <c r="O9" s="50"/>
      <c r="P9" s="53"/>
    </row>
    <row r="10" spans="1:16" ht="12.75" customHeight="1">
      <c r="A10" s="63"/>
      <c r="B10" s="63"/>
      <c r="C10" s="66"/>
      <c r="D10" s="37" t="s">
        <v>193</v>
      </c>
      <c r="E10" s="27"/>
      <c r="F10" s="33"/>
      <c r="G10" s="60"/>
      <c r="H10" s="55"/>
      <c r="I10" s="56"/>
      <c r="J10" s="58"/>
      <c r="K10" s="60"/>
      <c r="L10" s="30"/>
      <c r="M10" s="19"/>
      <c r="N10" s="58"/>
      <c r="O10" s="50"/>
      <c r="P10" s="53"/>
    </row>
    <row r="11" spans="1:16" ht="12.75" customHeight="1">
      <c r="A11" s="63"/>
      <c r="B11" s="63"/>
      <c r="C11" s="66"/>
      <c r="D11" s="37" t="s">
        <v>20</v>
      </c>
      <c r="E11" s="27"/>
      <c r="F11" s="7"/>
      <c r="G11" s="60"/>
      <c r="H11" s="55"/>
      <c r="I11" s="56"/>
      <c r="J11" s="58"/>
      <c r="K11" s="60"/>
      <c r="L11" s="34"/>
      <c r="M11" s="11"/>
      <c r="N11" s="58"/>
      <c r="O11" s="50"/>
      <c r="P11" s="53"/>
    </row>
    <row r="12" spans="1:16" ht="12.75" customHeight="1">
      <c r="A12" s="63"/>
      <c r="B12" s="63"/>
      <c r="C12" s="66"/>
      <c r="D12" s="37" t="s">
        <v>198</v>
      </c>
      <c r="E12" s="27"/>
      <c r="F12" s="7"/>
      <c r="G12" s="60"/>
      <c r="H12" s="45"/>
      <c r="I12" s="46"/>
      <c r="J12" s="47"/>
      <c r="K12" s="60"/>
      <c r="L12" s="34"/>
      <c r="M12" s="11"/>
      <c r="N12" s="47"/>
      <c r="O12" s="50"/>
      <c r="P12" s="53"/>
    </row>
    <row r="13" spans="1:16" ht="13.5" customHeight="1" thickBot="1">
      <c r="A13" s="64"/>
      <c r="B13" s="64"/>
      <c r="C13" s="67"/>
      <c r="D13" s="48" t="s">
        <v>21</v>
      </c>
      <c r="E13" s="44"/>
      <c r="F13" s="31">
        <f>F8-F7+F9</f>
        <v>0.040503472222222225</v>
      </c>
      <c r="G13" s="61"/>
      <c r="H13" s="25">
        <f>H8-H7</f>
        <v>0.0005097222222222223</v>
      </c>
      <c r="I13" s="20">
        <f>I8-I7</f>
        <v>0.0005256944444444444</v>
      </c>
      <c r="J13" s="12">
        <f>IF(H13=0,"",IF(I13=0,H13,IF(H13&lt;I13,H13,I13)))</f>
        <v>0.0005097222222222223</v>
      </c>
      <c r="K13" s="61"/>
      <c r="L13" s="35">
        <f>L8-L7+L9</f>
        <v>0.001042476851851852</v>
      </c>
      <c r="M13" s="12">
        <f>M8-M7+M9</f>
        <v>0.0010574074074074073</v>
      </c>
      <c r="N13" s="12">
        <f>IF(L13=0,"",IF(M13=0,L13,IF(L13&lt;M13,L13,M13)))</f>
        <v>0.001042476851851852</v>
      </c>
      <c r="O13" s="51"/>
      <c r="P13" s="54"/>
    </row>
    <row r="14" spans="1:16" ht="13.5" customHeight="1" thickTop="1">
      <c r="A14" s="62">
        <v>3</v>
      </c>
      <c r="B14" s="62">
        <v>6</v>
      </c>
      <c r="C14" s="65" t="s">
        <v>32</v>
      </c>
      <c r="D14" s="36" t="s">
        <v>33</v>
      </c>
      <c r="E14" s="39"/>
      <c r="F14" s="9">
        <v>0</v>
      </c>
      <c r="G14" s="59">
        <v>260</v>
      </c>
      <c r="H14" s="23">
        <v>0</v>
      </c>
      <c r="I14" s="6">
        <v>0</v>
      </c>
      <c r="J14" s="57" t="str">
        <f>IF(H18=0,"",IF(I18=0,"Sprint 1",IF(H18&lt;I18,"Sprint 1","Sprint 2")))</f>
        <v>Sprint 1</v>
      </c>
      <c r="K14" s="59">
        <v>144</v>
      </c>
      <c r="L14" s="9">
        <v>0</v>
      </c>
      <c r="M14" s="41">
        <v>0</v>
      </c>
      <c r="N14" s="57" t="str">
        <f>IF(L18=0,"",IF(M18=0,"Slalom 1",IF(L18&lt;M18,"Slalom 1","Slalom 2")))</f>
        <v>Slalom 1</v>
      </c>
      <c r="O14" s="49">
        <v>300</v>
      </c>
      <c r="P14" s="52">
        <f>IF((G14+K14+O14)=0,"",G14+K14+O14)</f>
        <v>704</v>
      </c>
    </row>
    <row r="15" spans="1:16" ht="12.75" customHeight="1">
      <c r="A15" s="63"/>
      <c r="B15" s="63"/>
      <c r="C15" s="66"/>
      <c r="D15" s="37" t="s">
        <v>34</v>
      </c>
      <c r="E15" s="27"/>
      <c r="F15" s="29">
        <v>0.04351967592592593</v>
      </c>
      <c r="G15" s="60"/>
      <c r="H15" s="24">
        <v>0.0005898148148148148</v>
      </c>
      <c r="I15" s="8">
        <v>0.0007673611111111111</v>
      </c>
      <c r="J15" s="58"/>
      <c r="K15" s="60"/>
      <c r="L15" s="42">
        <v>0.0009304398148148149</v>
      </c>
      <c r="M15" s="43">
        <v>0.0009752314814814815</v>
      </c>
      <c r="N15" s="58"/>
      <c r="O15" s="50"/>
      <c r="P15" s="53"/>
    </row>
    <row r="16" spans="1:16" ht="12.75" customHeight="1">
      <c r="A16" s="63"/>
      <c r="B16" s="63"/>
      <c r="C16" s="66"/>
      <c r="D16" s="37" t="s">
        <v>35</v>
      </c>
      <c r="E16" s="27"/>
      <c r="F16" s="33"/>
      <c r="G16" s="60"/>
      <c r="H16" s="55"/>
      <c r="I16" s="56"/>
      <c r="J16" s="58"/>
      <c r="K16" s="60"/>
      <c r="L16" s="30">
        <v>0</v>
      </c>
      <c r="M16" s="19">
        <v>0</v>
      </c>
      <c r="N16" s="58"/>
      <c r="O16" s="50"/>
      <c r="P16" s="53"/>
    </row>
    <row r="17" spans="1:16" ht="12.75" customHeight="1">
      <c r="A17" s="63"/>
      <c r="B17" s="63"/>
      <c r="C17" s="66"/>
      <c r="D17" s="37" t="s">
        <v>36</v>
      </c>
      <c r="E17" s="27"/>
      <c r="F17" s="7"/>
      <c r="G17" s="60"/>
      <c r="H17" s="55"/>
      <c r="I17" s="56"/>
      <c r="J17" s="58"/>
      <c r="K17" s="60"/>
      <c r="L17" s="34"/>
      <c r="M17" s="11"/>
      <c r="N17" s="58"/>
      <c r="O17" s="50"/>
      <c r="P17" s="53"/>
    </row>
    <row r="18" spans="1:16" ht="13.5" customHeight="1" thickBot="1">
      <c r="A18" s="64"/>
      <c r="B18" s="64"/>
      <c r="C18" s="67"/>
      <c r="D18" s="38" t="s">
        <v>37</v>
      </c>
      <c r="E18" s="44"/>
      <c r="F18" s="31">
        <f>F15-F14+F16</f>
        <v>0.04351967592592593</v>
      </c>
      <c r="G18" s="61"/>
      <c r="H18" s="25">
        <f>H15-H14</f>
        <v>0.0005898148148148148</v>
      </c>
      <c r="I18" s="20">
        <f>I15-I14</f>
        <v>0.0007673611111111111</v>
      </c>
      <c r="J18" s="12">
        <f>IF(H18=0,"",IF(I18=0,H18,IF(H18&lt;I18,H18,I18)))</f>
        <v>0.0005898148148148148</v>
      </c>
      <c r="K18" s="61"/>
      <c r="L18" s="35">
        <f>L15-L14+L16</f>
        <v>0.0009304398148148149</v>
      </c>
      <c r="M18" s="12">
        <f>M15-M14+M16</f>
        <v>0.0009752314814814815</v>
      </c>
      <c r="N18" s="12">
        <f>IF(L18=0,"",IF(M18=0,L18,IF(L18&lt;M18,L18,M18)))</f>
        <v>0.0009304398148148149</v>
      </c>
      <c r="O18" s="51"/>
      <c r="P18" s="54"/>
    </row>
    <row r="19" spans="1:16" ht="13.5" customHeight="1" thickTop="1">
      <c r="A19" s="62">
        <v>4</v>
      </c>
      <c r="B19" s="62">
        <v>8</v>
      </c>
      <c r="C19" s="65" t="s">
        <v>61</v>
      </c>
      <c r="D19" s="36" t="s">
        <v>62</v>
      </c>
      <c r="E19" s="39"/>
      <c r="F19" s="9">
        <v>0</v>
      </c>
      <c r="G19" s="59">
        <v>188</v>
      </c>
      <c r="H19" s="23">
        <v>0</v>
      </c>
      <c r="I19" s="6">
        <v>0</v>
      </c>
      <c r="J19" s="57" t="str">
        <f>IF(H24=0,"",IF(I24=0,"Sprint 1",IF(H24&lt;I24,"Sprint 1","Sprint 2")))</f>
        <v>Sprint 1</v>
      </c>
      <c r="K19" s="59">
        <v>112</v>
      </c>
      <c r="L19" s="9">
        <v>0</v>
      </c>
      <c r="M19" s="41">
        <v>0</v>
      </c>
      <c r="N19" s="57" t="str">
        <f>IF(L24=0,"",IF(M24=0,"Slalom 1",IF(L24&lt;M24,"Slalom 1","Slalom 2")))</f>
        <v>Slalom 2</v>
      </c>
      <c r="O19" s="49">
        <v>216</v>
      </c>
      <c r="P19" s="52">
        <f>IF((G19+K19+O19)=0,"",G19+K19+O19)</f>
        <v>516</v>
      </c>
    </row>
    <row r="20" spans="1:16" ht="12.75" customHeight="1">
      <c r="A20" s="63"/>
      <c r="B20" s="63"/>
      <c r="C20" s="66"/>
      <c r="D20" s="37" t="s">
        <v>63</v>
      </c>
      <c r="F20" s="29">
        <v>0.045494212962962965</v>
      </c>
      <c r="G20" s="60"/>
      <c r="H20" s="24">
        <v>0.0006585648148148148</v>
      </c>
      <c r="I20" s="8">
        <v>0.0006587962962962963</v>
      </c>
      <c r="J20" s="58"/>
      <c r="K20" s="60"/>
      <c r="L20" s="42">
        <v>0.0009878472222222222</v>
      </c>
      <c r="M20" s="43">
        <v>0.0009672453703703704</v>
      </c>
      <c r="N20" s="58"/>
      <c r="O20" s="50"/>
      <c r="P20" s="53"/>
    </row>
    <row r="21" spans="1:16" ht="12.75" customHeight="1">
      <c r="A21" s="63"/>
      <c r="B21" s="63"/>
      <c r="C21" s="66"/>
      <c r="D21" s="37" t="s">
        <v>64</v>
      </c>
      <c r="F21" s="33"/>
      <c r="G21" s="60"/>
      <c r="H21" s="55"/>
      <c r="I21" s="56"/>
      <c r="J21" s="58"/>
      <c r="K21" s="60"/>
      <c r="L21" s="30">
        <v>0</v>
      </c>
      <c r="M21" s="19">
        <v>0</v>
      </c>
      <c r="N21" s="58"/>
      <c r="O21" s="50"/>
      <c r="P21" s="53"/>
    </row>
    <row r="22" spans="1:16" ht="12.75" customHeight="1">
      <c r="A22" s="63"/>
      <c r="B22" s="63"/>
      <c r="C22" s="66"/>
      <c r="D22" s="37" t="s">
        <v>65</v>
      </c>
      <c r="F22" s="7"/>
      <c r="G22" s="60"/>
      <c r="H22" s="55"/>
      <c r="I22" s="56"/>
      <c r="J22" s="58"/>
      <c r="K22" s="60"/>
      <c r="L22" s="34"/>
      <c r="M22" s="11"/>
      <c r="N22" s="58"/>
      <c r="O22" s="50"/>
      <c r="P22" s="53"/>
    </row>
    <row r="23" spans="1:16" ht="12.75" customHeight="1">
      <c r="A23" s="63"/>
      <c r="B23" s="63"/>
      <c r="C23" s="66"/>
      <c r="D23" s="37" t="s">
        <v>195</v>
      </c>
      <c r="F23" s="7"/>
      <c r="G23" s="60"/>
      <c r="H23" s="45"/>
      <c r="I23" s="46"/>
      <c r="J23" s="47"/>
      <c r="K23" s="60"/>
      <c r="L23" s="34"/>
      <c r="M23" s="11"/>
      <c r="N23" s="47"/>
      <c r="O23" s="50"/>
      <c r="P23" s="53"/>
    </row>
    <row r="24" spans="1:16" ht="13.5" customHeight="1" thickBot="1">
      <c r="A24" s="64"/>
      <c r="B24" s="64"/>
      <c r="C24" s="67"/>
      <c r="D24" s="38" t="s">
        <v>66</v>
      </c>
      <c r="E24" s="40"/>
      <c r="F24" s="31">
        <f>F20-F19+F21</f>
        <v>0.045494212962962965</v>
      </c>
      <c r="G24" s="61"/>
      <c r="H24" s="25">
        <f>H20-H19</f>
        <v>0.0006585648148148148</v>
      </c>
      <c r="I24" s="20">
        <f>I20-I19</f>
        <v>0.0006587962962962963</v>
      </c>
      <c r="J24" s="12">
        <f>IF(H24=0,"",IF(I24=0,H24,IF(H24&lt;I24,H24,I24)))</f>
        <v>0.0006585648148148148</v>
      </c>
      <c r="K24" s="61"/>
      <c r="L24" s="35">
        <f>L20-L19+L21</f>
        <v>0.0009878472222222222</v>
      </c>
      <c r="M24" s="12">
        <f>M20-M19+M21</f>
        <v>0.0009672453703703704</v>
      </c>
      <c r="N24" s="12">
        <f>IF(L24=0,"",IF(M24=0,L24,IF(L24&lt;M24,L24,M24)))</f>
        <v>0.0009672453703703704</v>
      </c>
      <c r="O24" s="51"/>
      <c r="P24" s="54"/>
    </row>
    <row r="25" spans="1:16" ht="13.5" customHeight="1" thickTop="1">
      <c r="A25" s="62">
        <v>5</v>
      </c>
      <c r="B25" s="62">
        <v>12</v>
      </c>
      <c r="C25" s="65" t="s">
        <v>49</v>
      </c>
      <c r="D25" s="36" t="s">
        <v>50</v>
      </c>
      <c r="E25" s="39"/>
      <c r="F25" s="9">
        <v>0</v>
      </c>
      <c r="G25" s="59">
        <v>212</v>
      </c>
      <c r="H25" s="23">
        <v>0</v>
      </c>
      <c r="I25" s="6">
        <v>0</v>
      </c>
      <c r="J25" s="57" t="str">
        <f>IF(H29=0,"",IF(I29=0,"Sprint 1",IF(H29&lt;I29,"Sprint 1","Sprint 2")))</f>
        <v>Sprint 1</v>
      </c>
      <c r="K25" s="59">
        <v>106</v>
      </c>
      <c r="L25" s="9">
        <v>0</v>
      </c>
      <c r="M25" s="41">
        <v>0</v>
      </c>
      <c r="N25" s="57" t="str">
        <f>IF(L29=0,"",IF(M29=0,"Slalom 1",IF(L29&lt;M29,"Slalom 1","Slalom 2")))</f>
        <v>Slalom 2</v>
      </c>
      <c r="O25" s="49">
        <v>195</v>
      </c>
      <c r="P25" s="52">
        <f>IF((G25+K25+O25)=0,"",G25+K25+O25)</f>
        <v>513</v>
      </c>
    </row>
    <row r="26" spans="1:16" ht="12.75" customHeight="1">
      <c r="A26" s="63"/>
      <c r="B26" s="63"/>
      <c r="C26" s="66"/>
      <c r="D26" s="37" t="s">
        <v>51</v>
      </c>
      <c r="F26" s="29">
        <v>0.04470601851851852</v>
      </c>
      <c r="G26" s="60"/>
      <c r="H26" s="24">
        <v>0.0006674768518518518</v>
      </c>
      <c r="I26" s="8">
        <v>0.0006865740740740741</v>
      </c>
      <c r="J26" s="58"/>
      <c r="K26" s="60"/>
      <c r="L26" s="42">
        <v>0.0010179398148148148</v>
      </c>
      <c r="M26" s="43">
        <v>0.0009886574074074075</v>
      </c>
      <c r="N26" s="58"/>
      <c r="O26" s="50"/>
      <c r="P26" s="53"/>
    </row>
    <row r="27" spans="1:16" ht="12.75" customHeight="1">
      <c r="A27" s="63"/>
      <c r="B27" s="63"/>
      <c r="C27" s="66"/>
      <c r="D27" s="37" t="s">
        <v>52</v>
      </c>
      <c r="F27" s="33"/>
      <c r="G27" s="60"/>
      <c r="H27" s="55"/>
      <c r="I27" s="56"/>
      <c r="J27" s="58"/>
      <c r="K27" s="60"/>
      <c r="L27" s="30">
        <v>0</v>
      </c>
      <c r="M27" s="19">
        <v>0</v>
      </c>
      <c r="N27" s="58"/>
      <c r="O27" s="50"/>
      <c r="P27" s="53"/>
    </row>
    <row r="28" spans="1:16" ht="12.75" customHeight="1">
      <c r="A28" s="63"/>
      <c r="B28" s="63"/>
      <c r="C28" s="66"/>
      <c r="D28" s="37" t="s">
        <v>53</v>
      </c>
      <c r="F28" s="7"/>
      <c r="G28" s="60"/>
      <c r="H28" s="55"/>
      <c r="I28" s="56"/>
      <c r="J28" s="58"/>
      <c r="K28" s="60"/>
      <c r="L28" s="34"/>
      <c r="M28" s="11"/>
      <c r="N28" s="58"/>
      <c r="O28" s="50"/>
      <c r="P28" s="53"/>
    </row>
    <row r="29" spans="1:16" ht="13.5" customHeight="1" thickBot="1">
      <c r="A29" s="64"/>
      <c r="B29" s="64"/>
      <c r="C29" s="67"/>
      <c r="D29" s="38" t="s">
        <v>54</v>
      </c>
      <c r="E29" s="40"/>
      <c r="F29" s="31">
        <f>F26-F25+F27</f>
        <v>0.04470601851851852</v>
      </c>
      <c r="G29" s="61"/>
      <c r="H29" s="25">
        <f>H26-H25</f>
        <v>0.0006674768518518518</v>
      </c>
      <c r="I29" s="20">
        <f>I26-I25</f>
        <v>0.0006865740740740741</v>
      </c>
      <c r="J29" s="12">
        <f>IF(H29=0,"",IF(I29=0,H29,IF(H29&lt;I29,H29,I29)))</f>
        <v>0.0006674768518518518</v>
      </c>
      <c r="K29" s="61"/>
      <c r="L29" s="35">
        <f>L26-L25+L27</f>
        <v>0.0010179398148148148</v>
      </c>
      <c r="M29" s="12">
        <f>M26-M25+M27</f>
        <v>0.0009886574074074075</v>
      </c>
      <c r="N29" s="12">
        <f>IF(L29=0,"",IF(M29=0,L29,IF(L29&lt;M29,L29,M29)))</f>
        <v>0.0009886574074074075</v>
      </c>
      <c r="O29" s="51"/>
      <c r="P29" s="54"/>
    </row>
    <row r="30" spans="1:16" ht="13.5" customHeight="1" thickTop="1">
      <c r="A30" s="62">
        <v>6</v>
      </c>
      <c r="B30" s="62">
        <v>14</v>
      </c>
      <c r="C30" s="65" t="s">
        <v>43</v>
      </c>
      <c r="D30" s="36" t="s">
        <v>44</v>
      </c>
      <c r="E30" s="39"/>
      <c r="F30" s="9">
        <v>0</v>
      </c>
      <c r="G30" s="59">
        <v>224</v>
      </c>
      <c r="H30" s="23">
        <v>0</v>
      </c>
      <c r="I30" s="6">
        <v>0</v>
      </c>
      <c r="J30" s="57" t="str">
        <f>IF(H34=0,"",IF(I34=0,"Sprint 1",IF(H34&lt;I34,"Sprint 1","Sprint 2")))</f>
        <v>Sprint 1</v>
      </c>
      <c r="K30" s="59">
        <v>100</v>
      </c>
      <c r="L30" s="9">
        <v>0</v>
      </c>
      <c r="M30" s="41">
        <v>0</v>
      </c>
      <c r="N30" s="57" t="str">
        <f>IF(L34=0,"",IF(M34=0,"Slalom 1",IF(L34&lt;M34,"Slalom 1","Slalom 2")))</f>
        <v>Slalom 1</v>
      </c>
      <c r="O30" s="49">
        <v>141</v>
      </c>
      <c r="P30" s="52">
        <f>IF((G30+K30+O30)=0,"",G30+K30+O30)</f>
        <v>465</v>
      </c>
    </row>
    <row r="31" spans="1:16" ht="12.75" customHeight="1">
      <c r="A31" s="63"/>
      <c r="B31" s="63"/>
      <c r="C31" s="66"/>
      <c r="D31" s="37" t="s">
        <v>45</v>
      </c>
      <c r="F31" s="29">
        <v>0.044064814814814814</v>
      </c>
      <c r="G31" s="60"/>
      <c r="H31" s="24">
        <v>0.000680787037037037</v>
      </c>
      <c r="I31" s="8">
        <v>0.0006990740740740741</v>
      </c>
      <c r="J31" s="58"/>
      <c r="K31" s="60"/>
      <c r="L31" s="42">
        <v>0.0010472222222222222</v>
      </c>
      <c r="M31" s="43">
        <v>0.0010909722222222221</v>
      </c>
      <c r="N31" s="58"/>
      <c r="O31" s="50"/>
      <c r="P31" s="53"/>
    </row>
    <row r="32" spans="1:16" ht="12.75" customHeight="1">
      <c r="A32" s="63"/>
      <c r="B32" s="63"/>
      <c r="C32" s="66"/>
      <c r="D32" s="37" t="s">
        <v>46</v>
      </c>
      <c r="F32" s="33"/>
      <c r="G32" s="60"/>
      <c r="H32" s="55"/>
      <c r="I32" s="56"/>
      <c r="J32" s="58"/>
      <c r="K32" s="60"/>
      <c r="L32" s="30">
        <v>0</v>
      </c>
      <c r="M32" s="19">
        <v>0</v>
      </c>
      <c r="N32" s="58"/>
      <c r="O32" s="50"/>
      <c r="P32" s="53"/>
    </row>
    <row r="33" spans="1:16" ht="12.75" customHeight="1">
      <c r="A33" s="63"/>
      <c r="B33" s="63"/>
      <c r="C33" s="66"/>
      <c r="D33" s="37" t="s">
        <v>47</v>
      </c>
      <c r="F33" s="7"/>
      <c r="G33" s="60"/>
      <c r="H33" s="55"/>
      <c r="I33" s="56"/>
      <c r="J33" s="58"/>
      <c r="K33" s="60"/>
      <c r="L33" s="34"/>
      <c r="M33" s="11"/>
      <c r="N33" s="58"/>
      <c r="O33" s="50"/>
      <c r="P33" s="53"/>
    </row>
    <row r="34" spans="1:16" ht="13.5" customHeight="1" thickBot="1">
      <c r="A34" s="64"/>
      <c r="B34" s="64"/>
      <c r="C34" s="67"/>
      <c r="D34" s="38" t="s">
        <v>48</v>
      </c>
      <c r="E34" s="40"/>
      <c r="F34" s="31">
        <f>F31-F30+F32</f>
        <v>0.044064814814814814</v>
      </c>
      <c r="G34" s="61"/>
      <c r="H34" s="25">
        <f>H31-H30</f>
        <v>0.000680787037037037</v>
      </c>
      <c r="I34" s="20">
        <f>I31-I30</f>
        <v>0.0006990740740740741</v>
      </c>
      <c r="J34" s="12">
        <f>IF(H34=0,"",IF(I34=0,H34,IF(H34&lt;I34,H34,I34)))</f>
        <v>0.000680787037037037</v>
      </c>
      <c r="K34" s="61"/>
      <c r="L34" s="35">
        <f>L31-L30+L32</f>
        <v>0.0010472222222222222</v>
      </c>
      <c r="M34" s="12">
        <f>M31-M30+M32</f>
        <v>0.0010909722222222221</v>
      </c>
      <c r="N34" s="12">
        <f>IF(L34=0,"",IF(M34=0,L34,IF(L34&lt;M34,L34,M34)))</f>
        <v>0.0010472222222222222</v>
      </c>
      <c r="O34" s="51"/>
      <c r="P34" s="54"/>
    </row>
    <row r="35" spans="1:16" ht="13.5" customHeight="1" thickTop="1">
      <c r="A35" s="62">
        <v>7</v>
      </c>
      <c r="B35" s="62">
        <v>7</v>
      </c>
      <c r="C35" s="65" t="s">
        <v>55</v>
      </c>
      <c r="D35" s="36" t="s">
        <v>84</v>
      </c>
      <c r="E35" s="39"/>
      <c r="F35" s="9">
        <v>0</v>
      </c>
      <c r="G35" s="59">
        <v>140</v>
      </c>
      <c r="H35" s="23">
        <v>0</v>
      </c>
      <c r="I35" s="6">
        <v>0</v>
      </c>
      <c r="J35" s="57" t="str">
        <f>IF(H39=0,"",IF(I39=0,"Sprint 1",IF(H39&lt;I39,"Sprint 1","Sprint 2")))</f>
        <v>Sprint 2</v>
      </c>
      <c r="K35" s="59">
        <v>130</v>
      </c>
      <c r="L35" s="9">
        <v>0</v>
      </c>
      <c r="M35" s="41">
        <v>0</v>
      </c>
      <c r="N35" s="57" t="str">
        <f>IF(L39=0,"",IF(M39=0,"Slalom 1",IF(L39&lt;M39,"Slalom 1","Slalom 2")))</f>
        <v>Slalom 2</v>
      </c>
      <c r="O35" s="49">
        <v>159</v>
      </c>
      <c r="P35" s="52">
        <f>IF((G35+K35+O35)=0,"",G35+K35+O35)</f>
        <v>429</v>
      </c>
    </row>
    <row r="36" spans="1:16" ht="12.75" customHeight="1">
      <c r="A36" s="63"/>
      <c r="B36" s="63"/>
      <c r="C36" s="66"/>
      <c r="D36" s="37" t="s">
        <v>85</v>
      </c>
      <c r="F36" s="29">
        <v>0.050476851851851856</v>
      </c>
      <c r="G36" s="60"/>
      <c r="H36" s="24">
        <v>0.0006717592592592592</v>
      </c>
      <c r="I36" s="8">
        <v>0.0006443287037037037</v>
      </c>
      <c r="J36" s="58"/>
      <c r="K36" s="60"/>
      <c r="L36" s="42">
        <v>0.0011003472222222222</v>
      </c>
      <c r="M36" s="43">
        <v>0.0010346064814814816</v>
      </c>
      <c r="N36" s="58"/>
      <c r="O36" s="50"/>
      <c r="P36" s="53"/>
    </row>
    <row r="37" spans="1:16" ht="12.75" customHeight="1">
      <c r="A37" s="63"/>
      <c r="B37" s="63"/>
      <c r="C37" s="66"/>
      <c r="D37" s="37" t="s">
        <v>86</v>
      </c>
      <c r="F37" s="33"/>
      <c r="G37" s="60"/>
      <c r="H37" s="55"/>
      <c r="I37" s="56"/>
      <c r="J37" s="58"/>
      <c r="K37" s="60"/>
      <c r="L37" s="30">
        <v>0.0006944444444444445</v>
      </c>
      <c r="M37" s="19">
        <v>0</v>
      </c>
      <c r="N37" s="58"/>
      <c r="O37" s="50"/>
      <c r="P37" s="53"/>
    </row>
    <row r="38" spans="1:16" ht="12.75" customHeight="1">
      <c r="A38" s="63"/>
      <c r="B38" s="63"/>
      <c r="C38" s="66"/>
      <c r="D38" s="37" t="s">
        <v>87</v>
      </c>
      <c r="F38" s="7"/>
      <c r="G38" s="60"/>
      <c r="H38" s="55"/>
      <c r="I38" s="56"/>
      <c r="J38" s="58"/>
      <c r="K38" s="60"/>
      <c r="L38" s="34"/>
      <c r="M38" s="11"/>
      <c r="N38" s="58"/>
      <c r="O38" s="50"/>
      <c r="P38" s="53"/>
    </row>
    <row r="39" spans="1:16" ht="13.5" customHeight="1" thickBot="1">
      <c r="A39" s="64"/>
      <c r="B39" s="64"/>
      <c r="C39" s="67"/>
      <c r="D39" s="38" t="s">
        <v>88</v>
      </c>
      <c r="E39" s="40"/>
      <c r="F39" s="31">
        <f>F36-F35+F37</f>
        <v>0.050476851851851856</v>
      </c>
      <c r="G39" s="61"/>
      <c r="H39" s="25">
        <f>H36-H35</f>
        <v>0.0006717592592592592</v>
      </c>
      <c r="I39" s="20">
        <f>I36-I35</f>
        <v>0.0006443287037037037</v>
      </c>
      <c r="J39" s="12">
        <f>IF(H39=0,"",IF(I39=0,H39,IF(H39&lt;I39,H39,I39)))</f>
        <v>0.0006443287037037037</v>
      </c>
      <c r="K39" s="61"/>
      <c r="L39" s="35">
        <f>L36-L35+L37</f>
        <v>0.0017947916666666668</v>
      </c>
      <c r="M39" s="12">
        <f>M36-M35+M37</f>
        <v>0.0010346064814814816</v>
      </c>
      <c r="N39" s="12">
        <f>IF(L39=0,"",IF(M39=0,L39,IF(L39&lt;M39,L39,M39)))</f>
        <v>0.0010346064814814816</v>
      </c>
      <c r="O39" s="51"/>
      <c r="P39" s="54"/>
    </row>
    <row r="40" spans="1:16" ht="13.5" customHeight="1" thickTop="1">
      <c r="A40" s="62">
        <v>8</v>
      </c>
      <c r="B40" s="62">
        <v>9</v>
      </c>
      <c r="C40" s="65" t="s">
        <v>55</v>
      </c>
      <c r="D40" s="36" t="s">
        <v>56</v>
      </c>
      <c r="E40" s="39"/>
      <c r="F40" s="9">
        <v>0</v>
      </c>
      <c r="G40" s="59">
        <v>200</v>
      </c>
      <c r="H40" s="23">
        <v>0</v>
      </c>
      <c r="I40" s="6">
        <v>0</v>
      </c>
      <c r="J40" s="57" t="str">
        <f>IF(H44=0,"",IF(I44=0,"Sprint 1",IF(H44&lt;I44,"Sprint 1","Sprint 2")))</f>
        <v>Sprint 1</v>
      </c>
      <c r="K40" s="59">
        <v>95</v>
      </c>
      <c r="L40" s="9">
        <v>0</v>
      </c>
      <c r="M40" s="41">
        <v>0</v>
      </c>
      <c r="N40" s="57" t="str">
        <f>IF(L44=0,"",IF(M44=0,"Slalom 1",IF(L44&lt;M44,"Slalom 1","Slalom 2")))</f>
        <v>Slalom 2</v>
      </c>
      <c r="O40" s="49">
        <v>132</v>
      </c>
      <c r="P40" s="52">
        <f>IF((G40+K40+O40)=0,"",G40+K40+O40)</f>
        <v>427</v>
      </c>
    </row>
    <row r="41" spans="1:16" ht="12.75" customHeight="1">
      <c r="A41" s="63"/>
      <c r="B41" s="63"/>
      <c r="C41" s="66"/>
      <c r="D41" s="37" t="s">
        <v>57</v>
      </c>
      <c r="F41" s="29">
        <v>0.04528240740740741</v>
      </c>
      <c r="G41" s="60"/>
      <c r="H41" s="24">
        <v>0.0006840277777777778</v>
      </c>
      <c r="I41" s="8">
        <v>0.0006851851851851853</v>
      </c>
      <c r="J41" s="58"/>
      <c r="K41" s="60"/>
      <c r="L41" s="42">
        <v>0.0010758101851851853</v>
      </c>
      <c r="M41" s="43">
        <v>0.0010905092592592592</v>
      </c>
      <c r="N41" s="58"/>
      <c r="O41" s="50"/>
      <c r="P41" s="53"/>
    </row>
    <row r="42" spans="1:16" ht="12.75" customHeight="1">
      <c r="A42" s="63"/>
      <c r="B42" s="63"/>
      <c r="C42" s="66"/>
      <c r="D42" s="37" t="s">
        <v>58</v>
      </c>
      <c r="F42" s="33"/>
      <c r="G42" s="60"/>
      <c r="H42" s="55"/>
      <c r="I42" s="56"/>
      <c r="J42" s="58"/>
      <c r="K42" s="60"/>
      <c r="L42" s="30">
        <v>5.7870370370370366E-05</v>
      </c>
      <c r="M42" s="19">
        <v>0</v>
      </c>
      <c r="N42" s="58"/>
      <c r="O42" s="50"/>
      <c r="P42" s="53"/>
    </row>
    <row r="43" spans="1:16" ht="12.75" customHeight="1">
      <c r="A43" s="63"/>
      <c r="B43" s="63"/>
      <c r="C43" s="66"/>
      <c r="D43" s="37" t="s">
        <v>59</v>
      </c>
      <c r="F43" s="7"/>
      <c r="G43" s="60"/>
      <c r="H43" s="55"/>
      <c r="I43" s="56"/>
      <c r="J43" s="58"/>
      <c r="K43" s="60"/>
      <c r="L43" s="34"/>
      <c r="M43" s="11"/>
      <c r="N43" s="58"/>
      <c r="O43" s="50"/>
      <c r="P43" s="53"/>
    </row>
    <row r="44" spans="1:16" ht="13.5" customHeight="1" thickBot="1">
      <c r="A44" s="64"/>
      <c r="B44" s="64"/>
      <c r="C44" s="67"/>
      <c r="D44" s="38" t="s">
        <v>60</v>
      </c>
      <c r="E44" s="40"/>
      <c r="F44" s="31">
        <f>F41-F40+F42</f>
        <v>0.04528240740740741</v>
      </c>
      <c r="G44" s="61"/>
      <c r="H44" s="25">
        <f>H41-H40</f>
        <v>0.0006840277777777778</v>
      </c>
      <c r="I44" s="20">
        <f>I41-I40</f>
        <v>0.0006851851851851853</v>
      </c>
      <c r="J44" s="12">
        <f>IF(H44=0,"",IF(I44=0,H44,IF(H44&lt;I44,H44,I44)))</f>
        <v>0.0006840277777777778</v>
      </c>
      <c r="K44" s="61"/>
      <c r="L44" s="35">
        <f>L41-L40+L42</f>
        <v>0.0011336805555555557</v>
      </c>
      <c r="M44" s="12">
        <f>M41-M40+M42</f>
        <v>0.0010905092592592592</v>
      </c>
      <c r="N44" s="12">
        <f>IF(L44=0,"",IF(M44=0,L44,IF(L44&lt;M44,L44,M44)))</f>
        <v>0.0010905092592592592</v>
      </c>
      <c r="O44" s="51"/>
      <c r="P44" s="54"/>
    </row>
    <row r="45" spans="1:16" ht="13.5" customHeight="1" thickTop="1">
      <c r="A45" s="62">
        <v>9</v>
      </c>
      <c r="B45" s="62">
        <v>13</v>
      </c>
      <c r="C45" s="65" t="s">
        <v>61</v>
      </c>
      <c r="D45" s="36" t="s">
        <v>73</v>
      </c>
      <c r="E45" s="39"/>
      <c r="F45" s="9">
        <v>0</v>
      </c>
      <c r="G45" s="59">
        <v>164</v>
      </c>
      <c r="H45" s="23">
        <v>0</v>
      </c>
      <c r="I45" s="6">
        <v>0</v>
      </c>
      <c r="J45" s="57" t="str">
        <f>IF(H49=0,"",IF(I49=0,"Sprint 1",IF(H49&lt;I49,"Sprint 1","Sprint 2")))</f>
        <v>Sprint 2</v>
      </c>
      <c r="K45" s="59">
        <v>82</v>
      </c>
      <c r="L45" s="9">
        <v>0</v>
      </c>
      <c r="M45" s="41">
        <v>0</v>
      </c>
      <c r="N45" s="57" t="str">
        <f>IF(L49=0,"",IF(M49=0,"Slalom 1",IF(L49&lt;M49,"Slalom 1","Slalom 2")))</f>
        <v>Slalom 2</v>
      </c>
      <c r="O45" s="49">
        <v>180</v>
      </c>
      <c r="P45" s="52">
        <f>IF((G45+K45+O45)=0,"",G45+K45+O45)</f>
        <v>426</v>
      </c>
    </row>
    <row r="46" spans="1:16" ht="12.75" customHeight="1">
      <c r="A46" s="63"/>
      <c r="B46" s="63"/>
      <c r="C46" s="66"/>
      <c r="D46" s="37" t="s">
        <v>74</v>
      </c>
      <c r="F46" s="29">
        <v>0.04862268518518518</v>
      </c>
      <c r="G46" s="60"/>
      <c r="H46" s="24">
        <v>0.0007094907407407407</v>
      </c>
      <c r="I46" s="8">
        <v>0.0006978009259259259</v>
      </c>
      <c r="J46" s="58"/>
      <c r="K46" s="60"/>
      <c r="L46" s="42">
        <v>0.0010175925925925927</v>
      </c>
      <c r="M46" s="43">
        <v>0.0010072916666666665</v>
      </c>
      <c r="N46" s="58"/>
      <c r="O46" s="50"/>
      <c r="P46" s="53"/>
    </row>
    <row r="47" spans="1:16" ht="12.75" customHeight="1">
      <c r="A47" s="63"/>
      <c r="B47" s="63"/>
      <c r="C47" s="66"/>
      <c r="D47" s="37" t="s">
        <v>75</v>
      </c>
      <c r="F47" s="33"/>
      <c r="G47" s="60"/>
      <c r="H47" s="55"/>
      <c r="I47" s="56"/>
      <c r="J47" s="58"/>
      <c r="K47" s="60"/>
      <c r="L47" s="30">
        <v>0</v>
      </c>
      <c r="M47" s="19">
        <v>0</v>
      </c>
      <c r="N47" s="58"/>
      <c r="O47" s="50"/>
      <c r="P47" s="53"/>
    </row>
    <row r="48" spans="1:16" ht="12.75" customHeight="1">
      <c r="A48" s="63"/>
      <c r="B48" s="63"/>
      <c r="C48" s="66"/>
      <c r="D48" s="37" t="s">
        <v>76</v>
      </c>
      <c r="F48" s="7"/>
      <c r="G48" s="60"/>
      <c r="H48" s="55"/>
      <c r="I48" s="56"/>
      <c r="J48" s="58"/>
      <c r="K48" s="60"/>
      <c r="L48" s="34"/>
      <c r="M48" s="11"/>
      <c r="N48" s="58"/>
      <c r="O48" s="50"/>
      <c r="P48" s="53"/>
    </row>
    <row r="49" spans="1:16" ht="13.5" customHeight="1" thickBot="1">
      <c r="A49" s="64"/>
      <c r="B49" s="64"/>
      <c r="C49" s="67"/>
      <c r="D49" s="38" t="s">
        <v>77</v>
      </c>
      <c r="E49" s="40"/>
      <c r="F49" s="31">
        <f>F46-F45+F47</f>
        <v>0.04862268518518518</v>
      </c>
      <c r="G49" s="61"/>
      <c r="H49" s="25">
        <f>H46-H45</f>
        <v>0.0007094907407407407</v>
      </c>
      <c r="I49" s="20">
        <f>I46-I45</f>
        <v>0.0006978009259259259</v>
      </c>
      <c r="J49" s="12">
        <f>IF(H49=0,"",IF(I49=0,H49,IF(H49&lt;I49,H49,I49)))</f>
        <v>0.0006978009259259259</v>
      </c>
      <c r="K49" s="61"/>
      <c r="L49" s="35">
        <f>L46-L45+L47</f>
        <v>0.0010175925925925927</v>
      </c>
      <c r="M49" s="12">
        <f>M46-M45+M47</f>
        <v>0.0010072916666666665</v>
      </c>
      <c r="N49" s="12">
        <f>IF(L49=0,"",IF(M49=0,L49,IF(L49&lt;M49,L49,M49)))</f>
        <v>0.0010072916666666665</v>
      </c>
      <c r="O49" s="51"/>
      <c r="P49" s="54"/>
    </row>
    <row r="50" spans="1:16" ht="13.5" customHeight="1" thickTop="1">
      <c r="A50" s="62">
        <v>10</v>
      </c>
      <c r="B50" s="62">
        <v>1</v>
      </c>
      <c r="C50" s="65" t="s">
        <v>67</v>
      </c>
      <c r="D50" s="36" t="s">
        <v>68</v>
      </c>
      <c r="E50" s="39"/>
      <c r="F50" s="9">
        <v>0</v>
      </c>
      <c r="G50" s="59">
        <v>176</v>
      </c>
      <c r="H50" s="23">
        <v>0</v>
      </c>
      <c r="I50" s="6">
        <v>0</v>
      </c>
      <c r="J50" s="57" t="str">
        <f>IF(H55=0,"",IF(I55=0,"Sprint 1",IF(H55&lt;I55,"Sprint 1","Sprint 2")))</f>
        <v>Sprint 1</v>
      </c>
      <c r="K50" s="59">
        <v>120</v>
      </c>
      <c r="L50" s="9">
        <v>0</v>
      </c>
      <c r="M50" s="41">
        <v>0</v>
      </c>
      <c r="N50" s="57" t="str">
        <f>IF(L55=0,"",IF(M55=0,"Slalom 1",IF(L55&lt;M55,"Slalom 1","Slalom 2")))</f>
        <v>Slalom 2</v>
      </c>
      <c r="O50" s="49">
        <v>123</v>
      </c>
      <c r="P50" s="52">
        <f>IF((G50+K50+O50)=0,"",G50+K50+O50)</f>
        <v>419</v>
      </c>
    </row>
    <row r="51" spans="1:16" ht="12.75" customHeight="1">
      <c r="A51" s="63"/>
      <c r="B51" s="63"/>
      <c r="C51" s="66"/>
      <c r="D51" s="37" t="s">
        <v>69</v>
      </c>
      <c r="F51" s="29">
        <v>0.047289351851851846</v>
      </c>
      <c r="G51" s="60"/>
      <c r="H51" s="24">
        <v>0.0006458333333333332</v>
      </c>
      <c r="I51" s="8">
        <v>0.0006565972222222222</v>
      </c>
      <c r="J51" s="58"/>
      <c r="K51" s="60"/>
      <c r="L51" s="42">
        <v>0.0010681712962962964</v>
      </c>
      <c r="M51" s="43">
        <v>0.0010494212962962963</v>
      </c>
      <c r="N51" s="58"/>
      <c r="O51" s="50"/>
      <c r="P51" s="53"/>
    </row>
    <row r="52" spans="1:16" ht="12.75" customHeight="1">
      <c r="A52" s="63"/>
      <c r="B52" s="63"/>
      <c r="C52" s="66"/>
      <c r="D52" s="37" t="s">
        <v>70</v>
      </c>
      <c r="F52" s="33"/>
      <c r="G52" s="60"/>
      <c r="H52" s="55"/>
      <c r="I52" s="56"/>
      <c r="J52" s="58"/>
      <c r="K52" s="60"/>
      <c r="L52" s="30">
        <v>0.00011574074074074073</v>
      </c>
      <c r="M52" s="19">
        <v>0.00011574074074074073</v>
      </c>
      <c r="N52" s="58"/>
      <c r="O52" s="50"/>
      <c r="P52" s="53"/>
    </row>
    <row r="53" spans="1:16" ht="12.75" customHeight="1">
      <c r="A53" s="63"/>
      <c r="B53" s="63"/>
      <c r="C53" s="66"/>
      <c r="D53" s="37" t="s">
        <v>71</v>
      </c>
      <c r="F53" s="7"/>
      <c r="G53" s="60"/>
      <c r="H53" s="55"/>
      <c r="I53" s="56"/>
      <c r="J53" s="58"/>
      <c r="K53" s="60"/>
      <c r="L53" s="34"/>
      <c r="M53" s="11"/>
      <c r="N53" s="58"/>
      <c r="O53" s="50"/>
      <c r="P53" s="53"/>
    </row>
    <row r="54" spans="1:16" ht="12.75" customHeight="1">
      <c r="A54" s="63"/>
      <c r="B54" s="63"/>
      <c r="C54" s="66"/>
      <c r="D54" s="37" t="s">
        <v>194</v>
      </c>
      <c r="F54" s="7"/>
      <c r="G54" s="60"/>
      <c r="H54" s="45"/>
      <c r="I54" s="46"/>
      <c r="J54" s="47"/>
      <c r="K54" s="60"/>
      <c r="L54" s="34"/>
      <c r="M54" s="11"/>
      <c r="N54" s="47"/>
      <c r="O54" s="50"/>
      <c r="P54" s="53"/>
    </row>
    <row r="55" spans="1:16" ht="13.5" customHeight="1" thickBot="1">
      <c r="A55" s="64"/>
      <c r="B55" s="64"/>
      <c r="C55" s="67"/>
      <c r="D55" s="38" t="s">
        <v>72</v>
      </c>
      <c r="E55" s="40"/>
      <c r="F55" s="31">
        <f>F51-F50+F52</f>
        <v>0.047289351851851846</v>
      </c>
      <c r="G55" s="61"/>
      <c r="H55" s="25">
        <f>H51-H50</f>
        <v>0.0006458333333333332</v>
      </c>
      <c r="I55" s="20">
        <f>I51-I50</f>
        <v>0.0006565972222222222</v>
      </c>
      <c r="J55" s="12">
        <f>IF(H55=0,"",IF(I55=0,H55,IF(H55&lt;I55,H55,I55)))</f>
        <v>0.0006458333333333332</v>
      </c>
      <c r="K55" s="61"/>
      <c r="L55" s="35">
        <f>L51-L50+L52</f>
        <v>0.0011839120370370371</v>
      </c>
      <c r="M55" s="12">
        <f>M51-M50+M52</f>
        <v>0.001165162037037037</v>
      </c>
      <c r="N55" s="12">
        <f>IF(L55=0,"",IF(M55=0,L55,IF(L55&lt;M55,L55,M55)))</f>
        <v>0.001165162037037037</v>
      </c>
      <c r="O55" s="51"/>
      <c r="P55" s="54"/>
    </row>
    <row r="56" spans="1:16" ht="13.5" customHeight="1" thickTop="1">
      <c r="A56" s="62">
        <v>11</v>
      </c>
      <c r="B56" s="62">
        <v>10</v>
      </c>
      <c r="C56" s="65" t="s">
        <v>78</v>
      </c>
      <c r="D56" s="36" t="s">
        <v>79</v>
      </c>
      <c r="E56" s="39"/>
      <c r="F56" s="9">
        <v>0</v>
      </c>
      <c r="G56" s="59">
        <v>152</v>
      </c>
      <c r="H56" s="23">
        <v>0</v>
      </c>
      <c r="I56" s="6">
        <v>0</v>
      </c>
      <c r="J56" s="57" t="str">
        <f>IF(H60=0,"",IF(I60=0,"Sprint 1",IF(H60&lt;I60,"Sprint 1","Sprint 2")))</f>
        <v>Sprint 1</v>
      </c>
      <c r="K56" s="59">
        <v>88</v>
      </c>
      <c r="L56" s="9">
        <v>0</v>
      </c>
      <c r="M56" s="41">
        <v>0</v>
      </c>
      <c r="N56" s="57" t="str">
        <f>IF(L60=0,"",IF(M60=0,"Slalom 1",IF(L60&lt;M60,"Slalom 1","Slalom 2")))</f>
        <v>Slalom 1</v>
      </c>
      <c r="O56" s="49">
        <v>168</v>
      </c>
      <c r="P56" s="52">
        <f>IF((G56+K56+O56)=0,"",G56+K56+O56)</f>
        <v>408</v>
      </c>
    </row>
    <row r="57" spans="1:16" ht="12.75" customHeight="1">
      <c r="A57" s="63"/>
      <c r="B57" s="63"/>
      <c r="C57" s="66"/>
      <c r="D57" s="37" t="s">
        <v>80</v>
      </c>
      <c r="F57" s="29">
        <v>0.050337962962962966</v>
      </c>
      <c r="G57" s="60"/>
      <c r="H57" s="24">
        <v>0.000685763888888889</v>
      </c>
      <c r="I57" s="8">
        <v>0.0007</v>
      </c>
      <c r="J57" s="58"/>
      <c r="K57" s="60"/>
      <c r="L57" s="42">
        <v>0.001021875</v>
      </c>
      <c r="M57" s="43">
        <v>0.0011238425925925927</v>
      </c>
      <c r="N57" s="58"/>
      <c r="O57" s="50"/>
      <c r="P57" s="53"/>
    </row>
    <row r="58" spans="1:16" ht="12.75" customHeight="1">
      <c r="A58" s="63"/>
      <c r="B58" s="63"/>
      <c r="C58" s="66"/>
      <c r="D58" s="37" t="s">
        <v>81</v>
      </c>
      <c r="F58" s="33"/>
      <c r="G58" s="60"/>
      <c r="H58" s="55"/>
      <c r="I58" s="56"/>
      <c r="J58" s="58"/>
      <c r="K58" s="60"/>
      <c r="L58" s="30">
        <v>0</v>
      </c>
      <c r="M58" s="19">
        <v>0.0005787037037037038</v>
      </c>
      <c r="N58" s="58"/>
      <c r="O58" s="50"/>
      <c r="P58" s="53"/>
    </row>
    <row r="59" spans="1:16" ht="12.75" customHeight="1">
      <c r="A59" s="63"/>
      <c r="B59" s="63"/>
      <c r="C59" s="66"/>
      <c r="D59" s="37" t="s">
        <v>82</v>
      </c>
      <c r="F59" s="7"/>
      <c r="G59" s="60"/>
      <c r="H59" s="55"/>
      <c r="I59" s="56"/>
      <c r="J59" s="58"/>
      <c r="K59" s="60"/>
      <c r="L59" s="34"/>
      <c r="M59" s="11"/>
      <c r="N59" s="58"/>
      <c r="O59" s="50"/>
      <c r="P59" s="53"/>
    </row>
    <row r="60" spans="1:16" ht="13.5" customHeight="1" thickBot="1">
      <c r="A60" s="64"/>
      <c r="B60" s="64"/>
      <c r="C60" s="67"/>
      <c r="D60" s="38" t="s">
        <v>83</v>
      </c>
      <c r="E60" s="40"/>
      <c r="F60" s="31">
        <f>F57-F56+F58</f>
        <v>0.050337962962962966</v>
      </c>
      <c r="G60" s="61"/>
      <c r="H60" s="25">
        <f>H57-H56</f>
        <v>0.000685763888888889</v>
      </c>
      <c r="I60" s="20">
        <f>I57-I56</f>
        <v>0.0007</v>
      </c>
      <c r="J60" s="12">
        <f>IF(H60=0,"",IF(I60=0,H60,IF(H60&lt;I60,H60,I60)))</f>
        <v>0.000685763888888889</v>
      </c>
      <c r="K60" s="61"/>
      <c r="L60" s="35">
        <f>L57-L56+L58</f>
        <v>0.001021875</v>
      </c>
      <c r="M60" s="12">
        <f>M57-M56+M58</f>
        <v>0.0017025462962962966</v>
      </c>
      <c r="N60" s="12">
        <f>IF(L60=0,"",IF(M60=0,L60,IF(L60&lt;M60,L60,M60)))</f>
        <v>0.001021875</v>
      </c>
      <c r="O60" s="51"/>
      <c r="P60" s="54"/>
    </row>
    <row r="61" spans="1:16" ht="13.5" customHeight="1" thickTop="1">
      <c r="A61" s="62">
        <v>12</v>
      </c>
      <c r="B61" s="62">
        <v>5</v>
      </c>
      <c r="C61" s="65" t="s">
        <v>49</v>
      </c>
      <c r="D61" s="36" t="s">
        <v>89</v>
      </c>
      <c r="E61" s="39"/>
      <c r="F61" s="9">
        <v>0</v>
      </c>
      <c r="G61" s="59">
        <v>128</v>
      </c>
      <c r="H61" s="23">
        <v>0</v>
      </c>
      <c r="I61" s="6">
        <v>0</v>
      </c>
      <c r="J61" s="57" t="str">
        <f>IF(H65=0,"",IF(I65=0,"Sprint 1",IF(H65&lt;I65,"Sprint 1","Sprint 2")))</f>
        <v>Sprint 1</v>
      </c>
      <c r="K61" s="59">
        <v>76</v>
      </c>
      <c r="L61" s="9">
        <v>0</v>
      </c>
      <c r="M61" s="41">
        <v>0</v>
      </c>
      <c r="N61" s="57" t="str">
        <f>IF(L65=0,"",IF(M65=0,"Slalom 1",IF(L65&lt;M65,"Slalom 1","Slalom 2")))</f>
        <v>Slalom 2</v>
      </c>
      <c r="O61" s="49">
        <v>114</v>
      </c>
      <c r="P61" s="52">
        <f>IF((G61+K61+O61)=0,"",G61+K61+O61)</f>
        <v>318</v>
      </c>
    </row>
    <row r="62" spans="1:16" ht="12.75" customHeight="1">
      <c r="A62" s="63"/>
      <c r="B62" s="63"/>
      <c r="C62" s="66"/>
      <c r="D62" s="37" t="s">
        <v>90</v>
      </c>
      <c r="F62" s="29">
        <v>0.06831944444444445</v>
      </c>
      <c r="G62" s="60"/>
      <c r="H62" s="24">
        <v>0.0007430555555555555</v>
      </c>
      <c r="I62" s="8">
        <v>0.0009884259259259258</v>
      </c>
      <c r="J62" s="58"/>
      <c r="K62" s="60"/>
      <c r="L62" s="42">
        <v>0.0014087962962962962</v>
      </c>
      <c r="M62" s="43">
        <v>0.0013082175925925926</v>
      </c>
      <c r="N62" s="58"/>
      <c r="O62" s="50"/>
      <c r="P62" s="53"/>
    </row>
    <row r="63" spans="1:16" ht="12.75" customHeight="1">
      <c r="A63" s="63"/>
      <c r="B63" s="63"/>
      <c r="C63" s="66"/>
      <c r="D63" s="37" t="s">
        <v>91</v>
      </c>
      <c r="F63" s="33"/>
      <c r="G63" s="60"/>
      <c r="H63" s="55"/>
      <c r="I63" s="56"/>
      <c r="J63" s="58"/>
      <c r="K63" s="60"/>
      <c r="L63" s="30">
        <v>0.0007523148148148147</v>
      </c>
      <c r="M63" s="19">
        <v>5.7870370370370366E-05</v>
      </c>
      <c r="N63" s="58"/>
      <c r="O63" s="50"/>
      <c r="P63" s="53"/>
    </row>
    <row r="64" spans="1:16" ht="12.75" customHeight="1">
      <c r="A64" s="63"/>
      <c r="B64" s="63"/>
      <c r="C64" s="66"/>
      <c r="D64" s="37" t="s">
        <v>92</v>
      </c>
      <c r="F64" s="7"/>
      <c r="G64" s="60"/>
      <c r="H64" s="55"/>
      <c r="I64" s="56"/>
      <c r="J64" s="58"/>
      <c r="K64" s="60"/>
      <c r="L64" s="34"/>
      <c r="M64" s="11"/>
      <c r="N64" s="58"/>
      <c r="O64" s="50"/>
      <c r="P64" s="53"/>
    </row>
    <row r="65" spans="1:16" ht="13.5" customHeight="1" thickBot="1">
      <c r="A65" s="64"/>
      <c r="B65" s="64"/>
      <c r="C65" s="67"/>
      <c r="D65" s="38" t="s">
        <v>93</v>
      </c>
      <c r="E65" s="40"/>
      <c r="F65" s="31">
        <f>F62-F61+F63</f>
        <v>0.06831944444444445</v>
      </c>
      <c r="G65" s="61"/>
      <c r="H65" s="25">
        <f>H62-H61</f>
        <v>0.0007430555555555555</v>
      </c>
      <c r="I65" s="20">
        <f>I62-I61</f>
        <v>0.0009884259259259258</v>
      </c>
      <c r="J65" s="12">
        <f>IF(H65=0,"",IF(I65=0,H65,IF(H65&lt;I65,H65,I65)))</f>
        <v>0.0007430555555555555</v>
      </c>
      <c r="K65" s="61"/>
      <c r="L65" s="35">
        <f>L62-L61+L63</f>
        <v>0.002161111111111111</v>
      </c>
      <c r="M65" s="12">
        <f>M62-M61+M63</f>
        <v>0.001366087962962963</v>
      </c>
      <c r="N65" s="12">
        <f>IF(L65=0,"",IF(M65=0,L65,IF(L65&lt;M65,L65,M65)))</f>
        <v>0.001366087962962963</v>
      </c>
      <c r="O65" s="51"/>
      <c r="P65" s="54"/>
    </row>
    <row r="66" spans="1:16" ht="13.5" customHeight="1" thickTop="1">
      <c r="A66" s="62">
        <v>13</v>
      </c>
      <c r="B66" s="62">
        <v>2</v>
      </c>
      <c r="C66" s="68" t="s">
        <v>16</v>
      </c>
      <c r="D66" s="36" t="s">
        <v>27</v>
      </c>
      <c r="E66" s="39"/>
      <c r="F66" s="9">
        <v>0</v>
      </c>
      <c r="G66" s="59">
        <v>288</v>
      </c>
      <c r="H66" s="23">
        <v>0</v>
      </c>
      <c r="I66" s="6">
        <v>0</v>
      </c>
      <c r="J66" s="57">
        <f>IF(H70=0,"",IF(I70=0,"Sprint 1",IF(H70&lt;I70,"Sprint 1","Sprint 2")))</f>
      </c>
      <c r="K66" s="59">
        <v>0</v>
      </c>
      <c r="L66" s="9">
        <v>0</v>
      </c>
      <c r="M66" s="41">
        <v>0</v>
      </c>
      <c r="N66" s="57">
        <f>IF(L70=0,"",IF(M70=0,"Slalom 1",IF(L70&lt;M70,"Slalom 1","Slalom 2")))</f>
      </c>
      <c r="O66" s="49">
        <v>0</v>
      </c>
      <c r="P66" s="52">
        <f>IF((G66+K66+O66)=0,"",G66+K66+O66)</f>
        <v>288</v>
      </c>
    </row>
    <row r="67" spans="1:16" ht="12.75" customHeight="1">
      <c r="A67" s="63"/>
      <c r="B67" s="63"/>
      <c r="C67" s="69"/>
      <c r="D67" s="37" t="s">
        <v>28</v>
      </c>
      <c r="E67" s="27"/>
      <c r="F67" s="29">
        <v>0.04307291666666666</v>
      </c>
      <c r="G67" s="60"/>
      <c r="H67" s="24"/>
      <c r="I67" s="8"/>
      <c r="J67" s="58"/>
      <c r="K67" s="60"/>
      <c r="L67" s="42"/>
      <c r="M67" s="43"/>
      <c r="N67" s="58"/>
      <c r="O67" s="50"/>
      <c r="P67" s="53"/>
    </row>
    <row r="68" spans="1:16" ht="12.75" customHeight="1">
      <c r="A68" s="63"/>
      <c r="B68" s="63"/>
      <c r="C68" s="69"/>
      <c r="D68" s="37" t="s">
        <v>29</v>
      </c>
      <c r="E68" s="27"/>
      <c r="F68" s="33"/>
      <c r="G68" s="60"/>
      <c r="H68" s="55"/>
      <c r="I68" s="56"/>
      <c r="J68" s="58"/>
      <c r="K68" s="60"/>
      <c r="L68" s="30"/>
      <c r="M68" s="19"/>
      <c r="N68" s="58"/>
      <c r="O68" s="50"/>
      <c r="P68" s="53"/>
    </row>
    <row r="69" spans="1:16" ht="12.75" customHeight="1">
      <c r="A69" s="63"/>
      <c r="B69" s="63"/>
      <c r="C69" s="69"/>
      <c r="D69" s="37" t="s">
        <v>30</v>
      </c>
      <c r="E69" s="27"/>
      <c r="F69" s="7"/>
      <c r="G69" s="60"/>
      <c r="H69" s="55"/>
      <c r="I69" s="56"/>
      <c r="J69" s="58"/>
      <c r="K69" s="60"/>
      <c r="L69" s="34"/>
      <c r="M69" s="11"/>
      <c r="N69" s="58"/>
      <c r="O69" s="50"/>
      <c r="P69" s="53"/>
    </row>
    <row r="70" spans="1:16" ht="13.5" customHeight="1" thickBot="1">
      <c r="A70" s="64"/>
      <c r="B70" s="64"/>
      <c r="C70" s="70"/>
      <c r="D70" s="38" t="s">
        <v>31</v>
      </c>
      <c r="E70" s="40"/>
      <c r="F70" s="31">
        <f>F67-F66+F68</f>
        <v>0.04307291666666666</v>
      </c>
      <c r="G70" s="61"/>
      <c r="H70" s="25">
        <f>H67-H66</f>
        <v>0</v>
      </c>
      <c r="I70" s="20">
        <f>I67-I66</f>
        <v>0</v>
      </c>
      <c r="J70" s="12">
        <f>IF(H70=0,"",IF(I70=0,H70,IF(H70&lt;I70,H70,I70)))</f>
      </c>
      <c r="K70" s="61"/>
      <c r="L70" s="35">
        <f>L67-L66+L68</f>
        <v>0</v>
      </c>
      <c r="M70" s="12">
        <f>M67-M66+M68</f>
        <v>0</v>
      </c>
      <c r="N70" s="12">
        <f>IF(L70=0,"",IF(M70=0,L70,IF(L70&lt;M70,L70,M70)))</f>
      </c>
      <c r="O70" s="51"/>
      <c r="P70" s="54"/>
    </row>
    <row r="71" spans="1:16" ht="13.5" customHeight="1" thickTop="1">
      <c r="A71" s="62">
        <v>14</v>
      </c>
      <c r="B71" s="62">
        <v>4</v>
      </c>
      <c r="C71" s="65" t="s">
        <v>16</v>
      </c>
      <c r="D71" s="36" t="s">
        <v>38</v>
      </c>
      <c r="E71" s="39"/>
      <c r="F71" s="9">
        <v>0</v>
      </c>
      <c r="G71" s="59">
        <v>240</v>
      </c>
      <c r="H71" s="23">
        <v>0</v>
      </c>
      <c r="I71" s="6">
        <v>0</v>
      </c>
      <c r="J71" s="57">
        <f>IF(H75=0,"",IF(I75=0,"Sprint 1",IF(H75&lt;I75,"Sprint 1","Sprint 2")))</f>
      </c>
      <c r="K71" s="59">
        <v>0</v>
      </c>
      <c r="L71" s="9">
        <v>0</v>
      </c>
      <c r="M71" s="41">
        <v>0</v>
      </c>
      <c r="N71" s="57">
        <f>IF(L75=0,"",IF(M75=0,"Slalom 1",IF(L75&lt;M75,"Slalom 1","Slalom 2")))</f>
      </c>
      <c r="O71" s="49">
        <v>0</v>
      </c>
      <c r="P71" s="52">
        <f>IF((G71+K71+O71)=0,"",G71+K71+O71)</f>
        <v>240</v>
      </c>
    </row>
    <row r="72" spans="1:16" ht="12.75" customHeight="1">
      <c r="A72" s="63"/>
      <c r="B72" s="63"/>
      <c r="C72" s="66"/>
      <c r="D72" s="37" t="s">
        <v>39</v>
      </c>
      <c r="F72" s="29">
        <v>0.04383680555555555</v>
      </c>
      <c r="G72" s="60"/>
      <c r="H72" s="24"/>
      <c r="I72" s="8"/>
      <c r="J72" s="58"/>
      <c r="K72" s="60"/>
      <c r="L72" s="42"/>
      <c r="M72" s="43"/>
      <c r="N72" s="58"/>
      <c r="O72" s="50"/>
      <c r="P72" s="53"/>
    </row>
    <row r="73" spans="1:16" ht="12.75" customHeight="1">
      <c r="A73" s="63"/>
      <c r="B73" s="63"/>
      <c r="C73" s="66"/>
      <c r="D73" s="37" t="s">
        <v>40</v>
      </c>
      <c r="F73" s="33"/>
      <c r="G73" s="60"/>
      <c r="H73" s="55"/>
      <c r="I73" s="56"/>
      <c r="J73" s="58"/>
      <c r="K73" s="60"/>
      <c r="L73" s="30"/>
      <c r="M73" s="19"/>
      <c r="N73" s="58"/>
      <c r="O73" s="50"/>
      <c r="P73" s="53"/>
    </row>
    <row r="74" spans="1:16" ht="12.75" customHeight="1">
      <c r="A74" s="63"/>
      <c r="B74" s="63"/>
      <c r="C74" s="66"/>
      <c r="D74" s="37" t="s">
        <v>41</v>
      </c>
      <c r="F74" s="7"/>
      <c r="G74" s="60"/>
      <c r="H74" s="55"/>
      <c r="I74" s="56"/>
      <c r="J74" s="58"/>
      <c r="K74" s="60"/>
      <c r="L74" s="34"/>
      <c r="M74" s="11"/>
      <c r="N74" s="58"/>
      <c r="O74" s="50"/>
      <c r="P74" s="53"/>
    </row>
    <row r="75" spans="1:16" ht="13.5" customHeight="1" thickBot="1">
      <c r="A75" s="64"/>
      <c r="B75" s="64"/>
      <c r="C75" s="67"/>
      <c r="D75" s="38" t="s">
        <v>42</v>
      </c>
      <c r="E75" s="40"/>
      <c r="F75" s="31">
        <f>F72-F71+F73</f>
        <v>0.04383680555555555</v>
      </c>
      <c r="G75" s="61"/>
      <c r="H75" s="25">
        <f>H72-H71</f>
        <v>0</v>
      </c>
      <c r="I75" s="20">
        <f>I72-I71</f>
        <v>0</v>
      </c>
      <c r="J75" s="12">
        <f>IF(H75=0,"",IF(I75=0,H75,IF(H75&lt;I75,H75,I75)))</f>
      </c>
      <c r="K75" s="61"/>
      <c r="L75" s="35">
        <f>L72-L71+L73</f>
        <v>0</v>
      </c>
      <c r="M75" s="12">
        <f>M72-M71+M73</f>
        <v>0</v>
      </c>
      <c r="N75" s="12">
        <f>IF(L75=0,"",IF(M75=0,L75,IF(L75&lt;M75,L75,M75)))</f>
      </c>
      <c r="O75" s="51"/>
      <c r="P75" s="54"/>
    </row>
    <row r="76" ht="13.5" thickTop="1"/>
  </sheetData>
  <sheetProtection/>
  <mergeCells count="154">
    <mergeCell ref="O61:O65"/>
    <mergeCell ref="A61:A65"/>
    <mergeCell ref="B61:B65"/>
    <mergeCell ref="C61:C65"/>
    <mergeCell ref="G61:G65"/>
    <mergeCell ref="P61:P65"/>
    <mergeCell ref="H63:H64"/>
    <mergeCell ref="I63:I64"/>
    <mergeCell ref="J61:J64"/>
    <mergeCell ref="K61:K65"/>
    <mergeCell ref="N61:N64"/>
    <mergeCell ref="K35:K39"/>
    <mergeCell ref="N35:N38"/>
    <mergeCell ref="O35:O39"/>
    <mergeCell ref="P35:P39"/>
    <mergeCell ref="H37:H38"/>
    <mergeCell ref="I37:I38"/>
    <mergeCell ref="N56:N59"/>
    <mergeCell ref="O56:O60"/>
    <mergeCell ref="P56:P60"/>
    <mergeCell ref="H58:H59"/>
    <mergeCell ref="I58:I59"/>
    <mergeCell ref="A35:A39"/>
    <mergeCell ref="B35:B39"/>
    <mergeCell ref="C35:C39"/>
    <mergeCell ref="G35:G39"/>
    <mergeCell ref="J35:J38"/>
    <mergeCell ref="A56:A60"/>
    <mergeCell ref="B56:B60"/>
    <mergeCell ref="C56:C60"/>
    <mergeCell ref="G56:G60"/>
    <mergeCell ref="J56:J59"/>
    <mergeCell ref="K56:K60"/>
    <mergeCell ref="K45:K49"/>
    <mergeCell ref="N45:N48"/>
    <mergeCell ref="O45:O49"/>
    <mergeCell ref="P45:P49"/>
    <mergeCell ref="H47:H48"/>
    <mergeCell ref="I47:I48"/>
    <mergeCell ref="N50:N53"/>
    <mergeCell ref="O50:O55"/>
    <mergeCell ref="P50:P55"/>
    <mergeCell ref="H52:H53"/>
    <mergeCell ref="I52:I53"/>
    <mergeCell ref="A45:A49"/>
    <mergeCell ref="B45:B49"/>
    <mergeCell ref="C45:C49"/>
    <mergeCell ref="G45:G49"/>
    <mergeCell ref="J45:J48"/>
    <mergeCell ref="A50:A55"/>
    <mergeCell ref="B50:B55"/>
    <mergeCell ref="C50:C55"/>
    <mergeCell ref="G50:G55"/>
    <mergeCell ref="J50:J53"/>
    <mergeCell ref="K50:K55"/>
    <mergeCell ref="K19:K24"/>
    <mergeCell ref="N19:N22"/>
    <mergeCell ref="O19:O24"/>
    <mergeCell ref="P19:P24"/>
    <mergeCell ref="H21:H22"/>
    <mergeCell ref="I21:I22"/>
    <mergeCell ref="N40:N43"/>
    <mergeCell ref="O40:O44"/>
    <mergeCell ref="P40:P44"/>
    <mergeCell ref="H42:H43"/>
    <mergeCell ref="I42:I43"/>
    <mergeCell ref="A19:A24"/>
    <mergeCell ref="B19:B24"/>
    <mergeCell ref="C19:C24"/>
    <mergeCell ref="G19:G24"/>
    <mergeCell ref="J19:J22"/>
    <mergeCell ref="A40:A44"/>
    <mergeCell ref="B40:B44"/>
    <mergeCell ref="C40:C44"/>
    <mergeCell ref="G40:G44"/>
    <mergeCell ref="J40:J43"/>
    <mergeCell ref="K40:K44"/>
    <mergeCell ref="K25:K29"/>
    <mergeCell ref="N25:N28"/>
    <mergeCell ref="O25:O29"/>
    <mergeCell ref="P25:P29"/>
    <mergeCell ref="H27:H28"/>
    <mergeCell ref="I27:I28"/>
    <mergeCell ref="N30:N33"/>
    <mergeCell ref="O30:O34"/>
    <mergeCell ref="P30:P34"/>
    <mergeCell ref="H32:H33"/>
    <mergeCell ref="I32:I33"/>
    <mergeCell ref="A25:A29"/>
    <mergeCell ref="B25:B29"/>
    <mergeCell ref="C25:C29"/>
    <mergeCell ref="G25:G29"/>
    <mergeCell ref="J25:J28"/>
    <mergeCell ref="A30:A34"/>
    <mergeCell ref="B30:B34"/>
    <mergeCell ref="C30:C34"/>
    <mergeCell ref="G30:G34"/>
    <mergeCell ref="J30:J33"/>
    <mergeCell ref="K30:K34"/>
    <mergeCell ref="C66:C70"/>
    <mergeCell ref="G66:G70"/>
    <mergeCell ref="P66:P70"/>
    <mergeCell ref="H68:H69"/>
    <mergeCell ref="I68:I69"/>
    <mergeCell ref="K66:K70"/>
    <mergeCell ref="N66:N69"/>
    <mergeCell ref="O66:O70"/>
    <mergeCell ref="J66:J69"/>
    <mergeCell ref="A2:A6"/>
    <mergeCell ref="B2:B6"/>
    <mergeCell ref="C2:C6"/>
    <mergeCell ref="G2:G6"/>
    <mergeCell ref="K2:K6"/>
    <mergeCell ref="N2:N5"/>
    <mergeCell ref="K14:K18"/>
    <mergeCell ref="N14:N17"/>
    <mergeCell ref="O14:O18"/>
    <mergeCell ref="J14:J17"/>
    <mergeCell ref="P14:P18"/>
    <mergeCell ref="H16:H17"/>
    <mergeCell ref="I16:I17"/>
    <mergeCell ref="A71:A75"/>
    <mergeCell ref="B71:B75"/>
    <mergeCell ref="C71:C75"/>
    <mergeCell ref="G71:G75"/>
    <mergeCell ref="A14:A18"/>
    <mergeCell ref="B14:B18"/>
    <mergeCell ref="C14:C18"/>
    <mergeCell ref="G14:G18"/>
    <mergeCell ref="A66:A70"/>
    <mergeCell ref="B66:B70"/>
    <mergeCell ref="P71:P75"/>
    <mergeCell ref="H73:H74"/>
    <mergeCell ref="I73:I74"/>
    <mergeCell ref="K71:K75"/>
    <mergeCell ref="N71:N74"/>
    <mergeCell ref="O71:O75"/>
    <mergeCell ref="J71:J74"/>
    <mergeCell ref="O7:O13"/>
    <mergeCell ref="J7:J11"/>
    <mergeCell ref="A7:A13"/>
    <mergeCell ref="B7:B13"/>
    <mergeCell ref="C7:C13"/>
    <mergeCell ref="G7:G13"/>
    <mergeCell ref="O2:O6"/>
    <mergeCell ref="P2:P6"/>
    <mergeCell ref="H4:H5"/>
    <mergeCell ref="I4:I5"/>
    <mergeCell ref="J2:J5"/>
    <mergeCell ref="P7:P13"/>
    <mergeCell ref="H9:H11"/>
    <mergeCell ref="I9:I11"/>
    <mergeCell ref="K7:K13"/>
    <mergeCell ref="N7:N11"/>
  </mergeCells>
  <printOptions/>
  <pageMargins left="0.2362204724409449" right="0.35433070866141736" top="0.6692913385826772" bottom="0.9055118110236221" header="0.2755905511811024" footer="0.5118110236220472"/>
  <pageSetup horizontalDpi="300" verticalDpi="300" orientation="landscape" paperSize="9" scale="82" r:id="rId1"/>
  <headerFooter alignWithMargins="0">
    <oddHeader>&amp;L&amp;"Arial CE,tučné"&amp;18Muži&amp;R&amp;T</oddHeader>
    <oddFooter>&amp;CStránka &amp;P z 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14" customWidth="1"/>
    <col min="2" max="2" width="5.375" style="14" customWidth="1"/>
    <col min="3" max="3" width="21.75390625" style="15" customWidth="1"/>
    <col min="4" max="4" width="24.75390625" style="10" customWidth="1"/>
    <col min="5" max="5" width="13.875" style="14" customWidth="1"/>
    <col min="6" max="6" width="10.375" style="10" customWidth="1"/>
    <col min="7" max="7" width="7.00390625" style="16" customWidth="1"/>
    <col min="8" max="10" width="9.875" style="17" customWidth="1"/>
    <col min="11" max="11" width="7.00390625" style="17" customWidth="1"/>
    <col min="12" max="14" width="9.875" style="17" customWidth="1"/>
    <col min="15" max="15" width="7.125" style="18" customWidth="1"/>
    <col min="16" max="16" width="7.375" style="16" customWidth="1"/>
    <col min="17" max="16384" width="9.125" style="10" customWidth="1"/>
  </cols>
  <sheetData>
    <row r="1" spans="1:16" s="13" customFormat="1" ht="27" customHeight="1" thickBot="1">
      <c r="A1" s="1" t="s">
        <v>0</v>
      </c>
      <c r="B1" s="1" t="s">
        <v>3</v>
      </c>
      <c r="C1" s="2" t="s">
        <v>4</v>
      </c>
      <c r="D1" s="3" t="s">
        <v>1</v>
      </c>
      <c r="E1" s="26" t="s">
        <v>2</v>
      </c>
      <c r="F1" s="28" t="s">
        <v>15</v>
      </c>
      <c r="G1" s="21" t="s">
        <v>5</v>
      </c>
      <c r="H1" s="22" t="s">
        <v>7</v>
      </c>
      <c r="I1" s="5" t="s">
        <v>8</v>
      </c>
      <c r="J1" s="5" t="s">
        <v>9</v>
      </c>
      <c r="K1" s="21" t="s">
        <v>13</v>
      </c>
      <c r="L1" s="22" t="s">
        <v>10</v>
      </c>
      <c r="M1" s="5" t="s">
        <v>11</v>
      </c>
      <c r="N1" s="5" t="s">
        <v>12</v>
      </c>
      <c r="O1" s="32" t="s">
        <v>14</v>
      </c>
      <c r="P1" s="4" t="s">
        <v>6</v>
      </c>
    </row>
    <row r="2" spans="1:16" ht="13.5" customHeight="1" thickTop="1">
      <c r="A2" s="62">
        <v>1</v>
      </c>
      <c r="B2" s="62">
        <v>19</v>
      </c>
      <c r="C2" s="65" t="s">
        <v>16</v>
      </c>
      <c r="D2" s="36" t="s">
        <v>96</v>
      </c>
      <c r="E2" s="39"/>
      <c r="F2" s="9">
        <v>0</v>
      </c>
      <c r="G2" s="59">
        <v>400</v>
      </c>
      <c r="H2" s="23">
        <v>0</v>
      </c>
      <c r="I2" s="6">
        <v>0</v>
      </c>
      <c r="J2" s="57" t="str">
        <f>IF(H6=0,"",IF(I6=0,"Sprint 1",IF(H6&lt;I6,"Sprint 1","Sprint 2")))</f>
        <v>Sprint 1</v>
      </c>
      <c r="K2" s="59">
        <v>200</v>
      </c>
      <c r="L2" s="9">
        <v>0</v>
      </c>
      <c r="M2" s="41">
        <v>0</v>
      </c>
      <c r="N2" s="57" t="str">
        <f>IF(L6=0,"",IF(M6=0,"Slalom 1",IF(L6&lt;M6,"Slalom 1","Slalom 2")))</f>
        <v>Slalom 2</v>
      </c>
      <c r="O2" s="49">
        <v>240</v>
      </c>
      <c r="P2" s="52">
        <f>IF((G2+K2+O2)=0,"",G2+K2+O2)</f>
        <v>840</v>
      </c>
    </row>
    <row r="3" spans="1:16" ht="12.75" customHeight="1">
      <c r="A3" s="63"/>
      <c r="B3" s="63"/>
      <c r="C3" s="66"/>
      <c r="D3" s="37" t="s">
        <v>97</v>
      </c>
      <c r="E3" s="27"/>
      <c r="F3" s="29">
        <v>0.045178240740740734</v>
      </c>
      <c r="G3" s="60"/>
      <c r="H3" s="24">
        <v>0.0006666666666666666</v>
      </c>
      <c r="I3" s="8">
        <v>0.0006862268518518518</v>
      </c>
      <c r="J3" s="58"/>
      <c r="K3" s="60"/>
      <c r="L3" s="33">
        <v>0.0011192129629629631</v>
      </c>
      <c r="M3" s="43">
        <v>0.0011087962962962963</v>
      </c>
      <c r="N3" s="58"/>
      <c r="O3" s="50"/>
      <c r="P3" s="53"/>
    </row>
    <row r="4" spans="1:16" ht="12.75" customHeight="1">
      <c r="A4" s="63"/>
      <c r="B4" s="63"/>
      <c r="C4" s="66"/>
      <c r="D4" s="37" t="s">
        <v>98</v>
      </c>
      <c r="E4" s="27"/>
      <c r="F4" s="33"/>
      <c r="G4" s="60"/>
      <c r="H4" s="55"/>
      <c r="I4" s="56"/>
      <c r="J4" s="58"/>
      <c r="K4" s="60"/>
      <c r="L4" s="30">
        <v>5.7870370370370366E-05</v>
      </c>
      <c r="M4" s="19">
        <v>0</v>
      </c>
      <c r="N4" s="58"/>
      <c r="O4" s="50"/>
      <c r="P4" s="53"/>
    </row>
    <row r="5" spans="1:16" ht="12.75" customHeight="1">
      <c r="A5" s="63"/>
      <c r="B5" s="63"/>
      <c r="C5" s="66"/>
      <c r="D5" s="37" t="s">
        <v>99</v>
      </c>
      <c r="E5" s="27"/>
      <c r="F5" s="7"/>
      <c r="G5" s="60"/>
      <c r="H5" s="55"/>
      <c r="I5" s="56"/>
      <c r="J5" s="58"/>
      <c r="K5" s="60"/>
      <c r="L5" s="34"/>
      <c r="M5" s="11"/>
      <c r="N5" s="58"/>
      <c r="O5" s="50"/>
      <c r="P5" s="53"/>
    </row>
    <row r="6" spans="1:16" ht="13.5" customHeight="1" thickBot="1">
      <c r="A6" s="64"/>
      <c r="B6" s="64"/>
      <c r="C6" s="67"/>
      <c r="D6" s="38" t="s">
        <v>100</v>
      </c>
      <c r="E6" s="44"/>
      <c r="F6" s="31">
        <f>F3-F2+F4</f>
        <v>0.045178240740740734</v>
      </c>
      <c r="G6" s="61"/>
      <c r="H6" s="25">
        <f>H3-H2</f>
        <v>0.0006666666666666666</v>
      </c>
      <c r="I6" s="20">
        <f>I3-I2</f>
        <v>0.0006862268518518518</v>
      </c>
      <c r="J6" s="12">
        <f>IF(H6=0,"",IF(I6=0,H6,IF(H6&lt;I6,H6,I6)))</f>
        <v>0.0006666666666666666</v>
      </c>
      <c r="K6" s="61"/>
      <c r="L6" s="35">
        <f>L3-L2+L4</f>
        <v>0.0011770833333333336</v>
      </c>
      <c r="M6" s="12">
        <f>M3-M2+M4</f>
        <v>0.0011087962962962963</v>
      </c>
      <c r="N6" s="12">
        <f>IF(L6=0,"",IF(M6=0,L6,IF(L6&lt;M6,L6,M6)))</f>
        <v>0.0011087962962962963</v>
      </c>
      <c r="O6" s="51"/>
      <c r="P6" s="54"/>
    </row>
    <row r="7" spans="1:16" ht="13.5" customHeight="1" thickTop="1">
      <c r="A7" s="62">
        <v>2</v>
      </c>
      <c r="B7" s="62">
        <v>21</v>
      </c>
      <c r="C7" s="68" t="s">
        <v>94</v>
      </c>
      <c r="D7" s="36" t="s">
        <v>106</v>
      </c>
      <c r="E7" s="39"/>
      <c r="F7" s="9">
        <v>0</v>
      </c>
      <c r="G7" s="59">
        <v>288</v>
      </c>
      <c r="H7" s="23">
        <v>0</v>
      </c>
      <c r="I7" s="6">
        <v>0</v>
      </c>
      <c r="J7" s="57" t="str">
        <f>IF(H11=0,"",IF(I11=0,"Sprint 1",IF(H11&lt;I11,"Sprint 1","Sprint 2")))</f>
        <v>Sprint 1</v>
      </c>
      <c r="K7" s="59">
        <v>144</v>
      </c>
      <c r="L7" s="9">
        <v>0</v>
      </c>
      <c r="M7" s="41">
        <v>0</v>
      </c>
      <c r="N7" s="57" t="str">
        <f>IF(L11=0,"",IF(M11=0,"Slalom 1",IF(L11&lt;M11,"Slalom 1","Slalom 2")))</f>
        <v>Slalom 1</v>
      </c>
      <c r="O7" s="49">
        <v>300</v>
      </c>
      <c r="P7" s="52">
        <f>IF((G7+K7+O7)=0,"",G7+K7+O7)</f>
        <v>732</v>
      </c>
    </row>
    <row r="8" spans="1:16" ht="12.75" customHeight="1">
      <c r="A8" s="63"/>
      <c r="B8" s="63"/>
      <c r="C8" s="69"/>
      <c r="D8" s="37" t="s">
        <v>107</v>
      </c>
      <c r="E8" s="27"/>
      <c r="F8" s="29">
        <v>0.04925231481481482</v>
      </c>
      <c r="G8" s="60"/>
      <c r="H8" s="24">
        <v>0.0007025462962962963</v>
      </c>
      <c r="I8" s="8">
        <v>0.0007060185185185185</v>
      </c>
      <c r="J8" s="58"/>
      <c r="K8" s="60"/>
      <c r="L8" s="42">
        <v>0.001073263888888889</v>
      </c>
      <c r="M8" s="43">
        <v>0.001115625</v>
      </c>
      <c r="N8" s="58"/>
      <c r="O8" s="50"/>
      <c r="P8" s="53"/>
    </row>
    <row r="9" spans="1:16" ht="12.75" customHeight="1">
      <c r="A9" s="63"/>
      <c r="B9" s="63"/>
      <c r="C9" s="69"/>
      <c r="D9" s="37" t="s">
        <v>108</v>
      </c>
      <c r="E9" s="27"/>
      <c r="F9" s="33"/>
      <c r="G9" s="60"/>
      <c r="H9" s="55"/>
      <c r="I9" s="56"/>
      <c r="J9" s="58"/>
      <c r="K9" s="60"/>
      <c r="L9" s="30">
        <v>0</v>
      </c>
      <c r="M9" s="19">
        <v>0.00011574074074074073</v>
      </c>
      <c r="N9" s="58"/>
      <c r="O9" s="50"/>
      <c r="P9" s="53"/>
    </row>
    <row r="10" spans="1:16" ht="12.75" customHeight="1">
      <c r="A10" s="63"/>
      <c r="B10" s="63"/>
      <c r="C10" s="69"/>
      <c r="D10" s="37" t="s">
        <v>109</v>
      </c>
      <c r="E10" s="27"/>
      <c r="F10" s="7"/>
      <c r="G10" s="60"/>
      <c r="H10" s="55"/>
      <c r="I10" s="56"/>
      <c r="J10" s="58"/>
      <c r="K10" s="60"/>
      <c r="L10" s="34"/>
      <c r="M10" s="11"/>
      <c r="N10" s="58"/>
      <c r="O10" s="50"/>
      <c r="P10" s="53"/>
    </row>
    <row r="11" spans="1:16" ht="13.5" customHeight="1" thickBot="1">
      <c r="A11" s="64"/>
      <c r="B11" s="64"/>
      <c r="C11" s="70"/>
      <c r="D11" s="38" t="s">
        <v>110</v>
      </c>
      <c r="E11" s="40"/>
      <c r="F11" s="31">
        <f>F8-F7+F9</f>
        <v>0.04925231481481482</v>
      </c>
      <c r="G11" s="61"/>
      <c r="H11" s="25">
        <f>H8-H7</f>
        <v>0.0007025462962962963</v>
      </c>
      <c r="I11" s="20">
        <f>I8-I7</f>
        <v>0.0007060185185185185</v>
      </c>
      <c r="J11" s="12">
        <f>IF(H11=0,"",IF(I11=0,H11,IF(H11&lt;I11,H11,I11)))</f>
        <v>0.0007025462962962963</v>
      </c>
      <c r="K11" s="61"/>
      <c r="L11" s="35">
        <f>L8-L7+L9</f>
        <v>0.001073263888888889</v>
      </c>
      <c r="M11" s="12">
        <f>M8-M7+M9</f>
        <v>0.0012313657407407408</v>
      </c>
      <c r="N11" s="12">
        <f>IF(L11=0,"",IF(M11=0,L11,IF(L11&lt;M11,L11,M11)))</f>
        <v>0.001073263888888889</v>
      </c>
      <c r="O11" s="51"/>
      <c r="P11" s="54"/>
    </row>
    <row r="12" spans="1:16" ht="13.5" customHeight="1" thickTop="1">
      <c r="A12" s="62">
        <v>3</v>
      </c>
      <c r="B12" s="62">
        <v>20</v>
      </c>
      <c r="C12" s="65" t="s">
        <v>55</v>
      </c>
      <c r="D12" s="36" t="s">
        <v>101</v>
      </c>
      <c r="E12" s="39"/>
      <c r="F12" s="9">
        <v>0</v>
      </c>
      <c r="G12" s="59">
        <v>320</v>
      </c>
      <c r="H12" s="23">
        <v>0</v>
      </c>
      <c r="I12" s="6">
        <v>0</v>
      </c>
      <c r="J12" s="57" t="str">
        <f>IF(H16=0,"",IF(I16=0,"Sprint 1",IF(H16&lt;I16,"Sprint 1","Sprint 2")))</f>
        <v>Sprint 1</v>
      </c>
      <c r="K12" s="59">
        <v>160</v>
      </c>
      <c r="L12" s="9">
        <v>0</v>
      </c>
      <c r="M12" s="41">
        <v>0</v>
      </c>
      <c r="N12" s="57" t="str">
        <f>IF(L16=0,"",IF(M16=0,"Slalom 1",IF(L16&lt;M16,"Slalom 1","Slalom 2")))</f>
        <v>Slalom 1</v>
      </c>
      <c r="O12" s="49">
        <v>216</v>
      </c>
      <c r="P12" s="52">
        <f>IF((G12+K12+O12)=0,"",G12+K12+O12)</f>
        <v>696</v>
      </c>
    </row>
    <row r="13" spans="1:16" ht="12.75" customHeight="1">
      <c r="A13" s="63"/>
      <c r="B13" s="63"/>
      <c r="C13" s="66"/>
      <c r="D13" s="37" t="s">
        <v>102</v>
      </c>
      <c r="E13" s="27"/>
      <c r="F13" s="29">
        <v>0.04879050925925926</v>
      </c>
      <c r="G13" s="60"/>
      <c r="H13" s="24">
        <v>0.0006667824074074073</v>
      </c>
      <c r="I13" s="8">
        <v>0.0007037037037037038</v>
      </c>
      <c r="J13" s="58"/>
      <c r="K13" s="60"/>
      <c r="L13" s="42">
        <v>0.0011629629629629629</v>
      </c>
      <c r="M13" s="43">
        <v>0.0012121527777777777</v>
      </c>
      <c r="N13" s="58"/>
      <c r="O13" s="50"/>
      <c r="P13" s="53"/>
    </row>
    <row r="14" spans="1:16" ht="12.75" customHeight="1">
      <c r="A14" s="63"/>
      <c r="B14" s="63"/>
      <c r="C14" s="66"/>
      <c r="D14" s="37" t="s">
        <v>103</v>
      </c>
      <c r="E14" s="27"/>
      <c r="F14" s="33"/>
      <c r="G14" s="60"/>
      <c r="H14" s="55"/>
      <c r="I14" s="56"/>
      <c r="J14" s="58"/>
      <c r="K14" s="60"/>
      <c r="L14" s="30">
        <v>0.00011574074074074073</v>
      </c>
      <c r="M14" s="19">
        <v>0.00023148148148148146</v>
      </c>
      <c r="N14" s="58"/>
      <c r="O14" s="50"/>
      <c r="P14" s="53"/>
    </row>
    <row r="15" spans="1:16" ht="12.75" customHeight="1">
      <c r="A15" s="63"/>
      <c r="B15" s="63"/>
      <c r="C15" s="66"/>
      <c r="D15" s="37" t="s">
        <v>104</v>
      </c>
      <c r="E15" s="27"/>
      <c r="F15" s="7"/>
      <c r="G15" s="60"/>
      <c r="H15" s="55"/>
      <c r="I15" s="56"/>
      <c r="J15" s="58"/>
      <c r="K15" s="60"/>
      <c r="L15" s="34"/>
      <c r="M15" s="11"/>
      <c r="N15" s="58"/>
      <c r="O15" s="50"/>
      <c r="P15" s="53"/>
    </row>
    <row r="16" spans="1:16" ht="13.5" customHeight="1" thickBot="1">
      <c r="A16" s="64"/>
      <c r="B16" s="64"/>
      <c r="C16" s="67"/>
      <c r="D16" s="38" t="s">
        <v>105</v>
      </c>
      <c r="E16" s="44"/>
      <c r="F16" s="31">
        <f>F13-F12+F14</f>
        <v>0.04879050925925926</v>
      </c>
      <c r="G16" s="61"/>
      <c r="H16" s="25">
        <f>H13-H12</f>
        <v>0.0006667824074074073</v>
      </c>
      <c r="I16" s="20">
        <f>I13-I12</f>
        <v>0.0007037037037037038</v>
      </c>
      <c r="J16" s="12">
        <f>IF(H16=0,"",IF(I16=0,H16,IF(H16&lt;I16,H16,I16)))</f>
        <v>0.0006667824074074073</v>
      </c>
      <c r="K16" s="61"/>
      <c r="L16" s="35">
        <f>L13-L12+L14</f>
        <v>0.0012787037037037036</v>
      </c>
      <c r="M16" s="12">
        <f>M13-M12+M14</f>
        <v>0.001443634259259259</v>
      </c>
      <c r="N16" s="12">
        <f>IF(L16=0,"",IF(M16=0,L16,IF(L16&lt;M16,L16,M16)))</f>
        <v>0.0012787037037037036</v>
      </c>
      <c r="O16" s="51"/>
      <c r="P16" s="54"/>
    </row>
    <row r="17" spans="1:16" ht="13.5" customHeight="1" thickTop="1">
      <c r="A17" s="62">
        <v>4</v>
      </c>
      <c r="B17" s="62">
        <v>22</v>
      </c>
      <c r="C17" s="65" t="s">
        <v>95</v>
      </c>
      <c r="D17" s="36" t="s">
        <v>111</v>
      </c>
      <c r="E17" s="39"/>
      <c r="F17" s="9">
        <v>0</v>
      </c>
      <c r="G17" s="59">
        <v>260</v>
      </c>
      <c r="H17" s="23">
        <v>0</v>
      </c>
      <c r="I17" s="6">
        <v>0</v>
      </c>
      <c r="J17" s="57" t="str">
        <f>IF(H21=0,"",IF(I21=0,"Sprint 1",IF(H21&lt;I21,"Sprint 1","Sprint 2")))</f>
        <v>Sprint 2</v>
      </c>
      <c r="K17" s="59">
        <v>130</v>
      </c>
      <c r="L17" s="9">
        <v>0</v>
      </c>
      <c r="M17" s="41">
        <v>0</v>
      </c>
      <c r="N17" s="57" t="str">
        <f>IF(L21=0,"",IF(M21=0,"Slalom 1",IF(L21&lt;M21,"Slalom 1","Slalom 2")))</f>
        <v>Slalom 2</v>
      </c>
      <c r="O17" s="49">
        <v>195</v>
      </c>
      <c r="P17" s="52">
        <f>IF((G17+K17+O17)=0,"",G17+K17+O17)</f>
        <v>585</v>
      </c>
    </row>
    <row r="18" spans="1:16" ht="12.75" customHeight="1">
      <c r="A18" s="63"/>
      <c r="B18" s="63"/>
      <c r="C18" s="66"/>
      <c r="D18" s="37" t="s">
        <v>112</v>
      </c>
      <c r="E18" s="27"/>
      <c r="F18" s="29">
        <v>0.05175578703703704</v>
      </c>
      <c r="G18" s="60"/>
      <c r="H18" s="24">
        <v>0.04097222222222222</v>
      </c>
      <c r="I18" s="8">
        <v>0.0007181712962962963</v>
      </c>
      <c r="J18" s="58"/>
      <c r="K18" s="60"/>
      <c r="L18" s="42">
        <v>0.001301851851851852</v>
      </c>
      <c r="M18" s="43">
        <v>0.0011809027777777777</v>
      </c>
      <c r="N18" s="58"/>
      <c r="O18" s="50"/>
      <c r="P18" s="53"/>
    </row>
    <row r="19" spans="1:16" ht="12.75" customHeight="1">
      <c r="A19" s="63"/>
      <c r="B19" s="63"/>
      <c r="C19" s="66"/>
      <c r="D19" s="37" t="s">
        <v>113</v>
      </c>
      <c r="E19" s="27"/>
      <c r="F19" s="33"/>
      <c r="G19" s="60"/>
      <c r="H19" s="55"/>
      <c r="I19" s="56"/>
      <c r="J19" s="58"/>
      <c r="K19" s="60"/>
      <c r="L19" s="30">
        <v>0.00011574074074074073</v>
      </c>
      <c r="M19" s="19">
        <v>0.00017361111111111112</v>
      </c>
      <c r="N19" s="58"/>
      <c r="O19" s="50"/>
      <c r="P19" s="53"/>
    </row>
    <row r="20" spans="1:16" ht="12.75" customHeight="1">
      <c r="A20" s="63"/>
      <c r="B20" s="63"/>
      <c r="C20" s="66"/>
      <c r="D20" s="37" t="s">
        <v>114</v>
      </c>
      <c r="E20" s="27"/>
      <c r="F20" s="7"/>
      <c r="G20" s="60"/>
      <c r="H20" s="55"/>
      <c r="I20" s="56"/>
      <c r="J20" s="58"/>
      <c r="K20" s="60"/>
      <c r="L20" s="34"/>
      <c r="M20" s="11"/>
      <c r="N20" s="58"/>
      <c r="O20" s="50"/>
      <c r="P20" s="53"/>
    </row>
    <row r="21" spans="1:16" ht="13.5" customHeight="1" thickBot="1">
      <c r="A21" s="64"/>
      <c r="B21" s="64"/>
      <c r="C21" s="67"/>
      <c r="D21" s="38" t="s">
        <v>115</v>
      </c>
      <c r="E21" s="44"/>
      <c r="F21" s="31">
        <f>F18-F17+F19</f>
        <v>0.05175578703703704</v>
      </c>
      <c r="G21" s="61"/>
      <c r="H21" s="25">
        <f>H18-H17</f>
        <v>0.04097222222222222</v>
      </c>
      <c r="I21" s="20">
        <f>I18-I17</f>
        <v>0.0007181712962962963</v>
      </c>
      <c r="J21" s="12">
        <f>IF(H21=0,"",IF(I21=0,H21,IF(H21&lt;I21,H21,I21)))</f>
        <v>0.0007181712962962963</v>
      </c>
      <c r="K21" s="61"/>
      <c r="L21" s="35">
        <f>L18-L17+L19</f>
        <v>0.0014175925925925927</v>
      </c>
      <c r="M21" s="12">
        <f>M18-M17+M19</f>
        <v>0.0013545138888888888</v>
      </c>
      <c r="N21" s="12">
        <f>IF(L21=0,"",IF(M21=0,L21,IF(L21&lt;M21,L21,M21)))</f>
        <v>0.0013545138888888888</v>
      </c>
      <c r="O21" s="51"/>
      <c r="P21" s="54"/>
    </row>
    <row r="22" ht="13.5" thickTop="1"/>
  </sheetData>
  <sheetProtection/>
  <mergeCells count="44">
    <mergeCell ref="P12:P16"/>
    <mergeCell ref="H14:H15"/>
    <mergeCell ref="I14:I15"/>
    <mergeCell ref="J12:J15"/>
    <mergeCell ref="P2:P6"/>
    <mergeCell ref="H4:H5"/>
    <mergeCell ref="I4:I5"/>
    <mergeCell ref="K2:K6"/>
    <mergeCell ref="N2:N5"/>
    <mergeCell ref="O2:O6"/>
    <mergeCell ref="J2:J5"/>
    <mergeCell ref="A17:A21"/>
    <mergeCell ref="B17:B21"/>
    <mergeCell ref="C17:C21"/>
    <mergeCell ref="G17:G21"/>
    <mergeCell ref="A2:A6"/>
    <mergeCell ref="B2:B6"/>
    <mergeCell ref="C2:C6"/>
    <mergeCell ref="G2:G6"/>
    <mergeCell ref="G12:G16"/>
    <mergeCell ref="K12:K16"/>
    <mergeCell ref="N12:N15"/>
    <mergeCell ref="K17:K21"/>
    <mergeCell ref="N17:N20"/>
    <mergeCell ref="O17:O21"/>
    <mergeCell ref="J17:J20"/>
    <mergeCell ref="O12:O16"/>
    <mergeCell ref="A7:A11"/>
    <mergeCell ref="B7:B11"/>
    <mergeCell ref="C7:C11"/>
    <mergeCell ref="G7:G11"/>
    <mergeCell ref="P17:P21"/>
    <mergeCell ref="H19:H20"/>
    <mergeCell ref="I19:I20"/>
    <mergeCell ref="A12:A16"/>
    <mergeCell ref="B12:B16"/>
    <mergeCell ref="C12:C16"/>
    <mergeCell ref="P7:P11"/>
    <mergeCell ref="H9:H10"/>
    <mergeCell ref="I9:I10"/>
    <mergeCell ref="K7:K11"/>
    <mergeCell ref="N7:N10"/>
    <mergeCell ref="O7:O11"/>
    <mergeCell ref="J7:J10"/>
  </mergeCells>
  <printOptions/>
  <pageMargins left="0.24" right="0.37" top="0.67" bottom="0.91" header="0.29" footer="0.5118110236220472"/>
  <pageSetup horizontalDpi="300" verticalDpi="300" orientation="landscape" paperSize="9" scale="83" r:id="rId1"/>
  <headerFooter alignWithMargins="0">
    <oddHeader>&amp;L&amp;"Arial CE,tučné"&amp;18Ženy&amp;R&amp;T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14" customWidth="1"/>
    <col min="2" max="2" width="5.375" style="14" customWidth="1"/>
    <col min="3" max="3" width="21.75390625" style="15" customWidth="1"/>
    <col min="4" max="4" width="24.75390625" style="10" customWidth="1"/>
    <col min="5" max="5" width="13.875" style="14" customWidth="1"/>
    <col min="6" max="6" width="10.375" style="10" customWidth="1"/>
    <col min="7" max="7" width="7.00390625" style="16" customWidth="1"/>
    <col min="8" max="10" width="9.875" style="17" customWidth="1"/>
    <col min="11" max="11" width="7.00390625" style="17" customWidth="1"/>
    <col min="12" max="14" width="9.875" style="17" customWidth="1"/>
    <col min="15" max="15" width="7.125" style="18" customWidth="1"/>
    <col min="16" max="16" width="7.375" style="16" customWidth="1"/>
    <col min="17" max="16384" width="9.125" style="10" customWidth="1"/>
  </cols>
  <sheetData>
    <row r="1" spans="1:16" s="13" customFormat="1" ht="27" customHeight="1" thickBot="1">
      <c r="A1" s="1" t="s">
        <v>0</v>
      </c>
      <c r="B1" s="1" t="s">
        <v>3</v>
      </c>
      <c r="C1" s="2" t="s">
        <v>4</v>
      </c>
      <c r="D1" s="3" t="s">
        <v>1</v>
      </c>
      <c r="E1" s="26" t="s">
        <v>2</v>
      </c>
      <c r="F1" s="28" t="s">
        <v>15</v>
      </c>
      <c r="G1" s="21" t="s">
        <v>5</v>
      </c>
      <c r="H1" s="22" t="s">
        <v>7</v>
      </c>
      <c r="I1" s="5" t="s">
        <v>8</v>
      </c>
      <c r="J1" s="5" t="s">
        <v>9</v>
      </c>
      <c r="K1" s="21" t="s">
        <v>13</v>
      </c>
      <c r="L1" s="22" t="s">
        <v>10</v>
      </c>
      <c r="M1" s="5" t="s">
        <v>11</v>
      </c>
      <c r="N1" s="5" t="s">
        <v>12</v>
      </c>
      <c r="O1" s="32" t="s">
        <v>14</v>
      </c>
      <c r="P1" s="4" t="s">
        <v>6</v>
      </c>
    </row>
    <row r="2" spans="1:16" ht="13.5" customHeight="1" thickTop="1">
      <c r="A2" s="62">
        <v>1</v>
      </c>
      <c r="B2" s="62">
        <v>33</v>
      </c>
      <c r="C2" s="65" t="s">
        <v>43</v>
      </c>
      <c r="D2" s="36" t="s">
        <v>116</v>
      </c>
      <c r="E2" s="39"/>
      <c r="F2" s="9">
        <v>0</v>
      </c>
      <c r="G2" s="59">
        <v>400</v>
      </c>
      <c r="H2" s="23">
        <v>0</v>
      </c>
      <c r="I2" s="6">
        <v>0</v>
      </c>
      <c r="J2" s="57" t="str">
        <f>IF(H7=0,"",IF(I7=0,"Sprint 1",IF(H7&lt;I7,"Sprint 1","Sprint 2")))</f>
        <v>Sprint 2</v>
      </c>
      <c r="K2" s="59">
        <v>130</v>
      </c>
      <c r="L2" s="9">
        <v>0</v>
      </c>
      <c r="M2" s="41">
        <v>0</v>
      </c>
      <c r="N2" s="57" t="str">
        <f>IF(L7=0,"",IF(M7=0,"Slalom 1",IF(L7&lt;M7,"Slalom 1","Slalom 2")))</f>
        <v>Slalom 2</v>
      </c>
      <c r="O2" s="49">
        <v>240</v>
      </c>
      <c r="P2" s="52">
        <f>IF((G2+K2+O2)=0,"",G2+K2+O2)</f>
        <v>770</v>
      </c>
    </row>
    <row r="3" spans="1:16" ht="12.75" customHeight="1">
      <c r="A3" s="63"/>
      <c r="B3" s="63"/>
      <c r="C3" s="66"/>
      <c r="D3" s="37" t="s">
        <v>117</v>
      </c>
      <c r="E3" s="27"/>
      <c r="F3" s="29">
        <v>0.044097222222222225</v>
      </c>
      <c r="G3" s="60"/>
      <c r="H3" s="24">
        <v>0.0006834490740740741</v>
      </c>
      <c r="I3" s="8">
        <v>0.0006608796296296296</v>
      </c>
      <c r="J3" s="58"/>
      <c r="K3" s="60"/>
      <c r="L3" s="33">
        <v>0.0011592592592592594</v>
      </c>
      <c r="M3" s="43">
        <v>0.0010458333333333333</v>
      </c>
      <c r="N3" s="58"/>
      <c r="O3" s="50"/>
      <c r="P3" s="53"/>
    </row>
    <row r="4" spans="1:16" ht="12.75" customHeight="1">
      <c r="A4" s="63"/>
      <c r="B4" s="63"/>
      <c r="C4" s="66"/>
      <c r="D4" s="37" t="s">
        <v>118</v>
      </c>
      <c r="E4" s="27"/>
      <c r="F4" s="33"/>
      <c r="G4" s="60"/>
      <c r="H4" s="55"/>
      <c r="I4" s="56"/>
      <c r="J4" s="58"/>
      <c r="K4" s="60"/>
      <c r="L4" s="30">
        <v>0</v>
      </c>
      <c r="M4" s="19">
        <v>0</v>
      </c>
      <c r="N4" s="58"/>
      <c r="O4" s="50"/>
      <c r="P4" s="53"/>
    </row>
    <row r="5" spans="1:16" ht="12.75" customHeight="1">
      <c r="A5" s="63"/>
      <c r="B5" s="63"/>
      <c r="C5" s="66"/>
      <c r="D5" s="37" t="s">
        <v>119</v>
      </c>
      <c r="E5" s="27"/>
      <c r="F5" s="7"/>
      <c r="G5" s="60"/>
      <c r="H5" s="55"/>
      <c r="I5" s="56"/>
      <c r="J5" s="58"/>
      <c r="K5" s="60"/>
      <c r="L5" s="34"/>
      <c r="M5" s="11"/>
      <c r="N5" s="58"/>
      <c r="O5" s="50"/>
      <c r="P5" s="53"/>
    </row>
    <row r="6" spans="1:16" ht="12.75" customHeight="1">
      <c r="A6" s="63"/>
      <c r="B6" s="63"/>
      <c r="C6" s="66"/>
      <c r="D6" s="37" t="s">
        <v>197</v>
      </c>
      <c r="E6" s="27"/>
      <c r="F6" s="7"/>
      <c r="G6" s="60"/>
      <c r="H6" s="45"/>
      <c r="I6" s="46"/>
      <c r="J6" s="47"/>
      <c r="K6" s="60"/>
      <c r="L6" s="34"/>
      <c r="M6" s="11"/>
      <c r="N6" s="47"/>
      <c r="O6" s="50"/>
      <c r="P6" s="53"/>
    </row>
    <row r="7" spans="1:16" ht="13.5" customHeight="1" thickBot="1">
      <c r="A7" s="64"/>
      <c r="B7" s="64"/>
      <c r="C7" s="67"/>
      <c r="D7" s="38" t="s">
        <v>120</v>
      </c>
      <c r="E7" s="44"/>
      <c r="F7" s="31">
        <f>F3-F2+F4</f>
        <v>0.044097222222222225</v>
      </c>
      <c r="G7" s="61"/>
      <c r="H7" s="25">
        <f>H3-H2</f>
        <v>0.0006834490740740741</v>
      </c>
      <c r="I7" s="20">
        <f>I3-I2</f>
        <v>0.0006608796296296296</v>
      </c>
      <c r="J7" s="12">
        <f>IF(H7=0,"",IF(I7=0,H7,IF(H7&lt;I7,H7,I7)))</f>
        <v>0.0006608796296296296</v>
      </c>
      <c r="K7" s="61"/>
      <c r="L7" s="35">
        <f>L3-L2+L4</f>
        <v>0.0011592592592592594</v>
      </c>
      <c r="M7" s="12">
        <f>M3-M2+M4</f>
        <v>0.0010458333333333333</v>
      </c>
      <c r="N7" s="12">
        <f>IF(L7=0,"",IF(M7=0,L7,IF(L7&lt;M7,L7,M7)))</f>
        <v>0.0010458333333333333</v>
      </c>
      <c r="O7" s="51"/>
      <c r="P7" s="54"/>
    </row>
    <row r="8" spans="1:16" ht="13.5" customHeight="1" thickTop="1">
      <c r="A8" s="62">
        <v>2</v>
      </c>
      <c r="B8" s="62">
        <v>29</v>
      </c>
      <c r="C8" s="65" t="s">
        <v>61</v>
      </c>
      <c r="D8" s="36" t="s">
        <v>138</v>
      </c>
      <c r="E8" s="39"/>
      <c r="F8" s="9">
        <v>0</v>
      </c>
      <c r="G8" s="59">
        <v>240</v>
      </c>
      <c r="H8" s="23">
        <v>0</v>
      </c>
      <c r="I8" s="6">
        <v>0</v>
      </c>
      <c r="J8" s="57" t="str">
        <f>IF(H12=0,"",IF(I12=0,"Sprint 1",IF(H12&lt;I12,"Sprint 1","Sprint 2")))</f>
        <v>Sprint 2</v>
      </c>
      <c r="K8" s="59">
        <v>200</v>
      </c>
      <c r="L8" s="9">
        <v>0</v>
      </c>
      <c r="M8" s="41">
        <v>0</v>
      </c>
      <c r="N8" s="57" t="str">
        <f>IF(L12=0,"",IF(M12=0,"Slalom 1",IF(L12&lt;M12,"Slalom 1","Slalom 2")))</f>
        <v>Slalom 1</v>
      </c>
      <c r="O8" s="49">
        <v>300</v>
      </c>
      <c r="P8" s="52">
        <f>IF((G8+K8+O8)=0,"",G8+K8+O8)</f>
        <v>740</v>
      </c>
    </row>
    <row r="9" spans="1:16" ht="12.75" customHeight="1">
      <c r="A9" s="63"/>
      <c r="B9" s="63"/>
      <c r="C9" s="66"/>
      <c r="D9" s="37" t="s">
        <v>139</v>
      </c>
      <c r="F9" s="29">
        <v>0.04796064814814815</v>
      </c>
      <c r="G9" s="60"/>
      <c r="H9" s="24">
        <v>0.0005917824074074075</v>
      </c>
      <c r="I9" s="8">
        <v>0.0005802083333333333</v>
      </c>
      <c r="J9" s="58"/>
      <c r="K9" s="60"/>
      <c r="L9" s="42">
        <v>0.0009221064814814815</v>
      </c>
      <c r="M9" s="43">
        <v>0.0009883101851851852</v>
      </c>
      <c r="N9" s="58"/>
      <c r="O9" s="50"/>
      <c r="P9" s="53"/>
    </row>
    <row r="10" spans="1:16" ht="12.75" customHeight="1">
      <c r="A10" s="63"/>
      <c r="B10" s="63"/>
      <c r="C10" s="66"/>
      <c r="D10" s="37" t="s">
        <v>140</v>
      </c>
      <c r="F10" s="33"/>
      <c r="G10" s="60"/>
      <c r="H10" s="55"/>
      <c r="I10" s="56"/>
      <c r="J10" s="58"/>
      <c r="K10" s="60"/>
      <c r="L10" s="30">
        <v>0</v>
      </c>
      <c r="M10" s="19">
        <v>0</v>
      </c>
      <c r="N10" s="58"/>
      <c r="O10" s="50"/>
      <c r="P10" s="53"/>
    </row>
    <row r="11" spans="1:16" ht="12.75" customHeight="1">
      <c r="A11" s="63"/>
      <c r="B11" s="63"/>
      <c r="C11" s="66"/>
      <c r="D11" s="37" t="s">
        <v>141</v>
      </c>
      <c r="F11" s="7"/>
      <c r="G11" s="60"/>
      <c r="H11" s="55"/>
      <c r="I11" s="56"/>
      <c r="J11" s="58"/>
      <c r="K11" s="60"/>
      <c r="L11" s="34"/>
      <c r="M11" s="11"/>
      <c r="N11" s="58"/>
      <c r="O11" s="50"/>
      <c r="P11" s="53"/>
    </row>
    <row r="12" spans="1:16" ht="13.5" customHeight="1" thickBot="1">
      <c r="A12" s="64"/>
      <c r="B12" s="64"/>
      <c r="C12" s="67"/>
      <c r="D12" s="38" t="s">
        <v>142</v>
      </c>
      <c r="E12" s="40"/>
      <c r="F12" s="31">
        <f>F9-F8+F10</f>
        <v>0.04796064814814815</v>
      </c>
      <c r="G12" s="61"/>
      <c r="H12" s="25">
        <f>H9-H8</f>
        <v>0.0005917824074074075</v>
      </c>
      <c r="I12" s="20">
        <f>I9-I8</f>
        <v>0.0005802083333333333</v>
      </c>
      <c r="J12" s="12">
        <f>IF(H12=0,"",IF(I12=0,H12,IF(H12&lt;I12,H12,I12)))</f>
        <v>0.0005802083333333333</v>
      </c>
      <c r="K12" s="61"/>
      <c r="L12" s="35">
        <f>L9-L8+L10</f>
        <v>0.0009221064814814815</v>
      </c>
      <c r="M12" s="12">
        <f>M9-M8+M10</f>
        <v>0.0009883101851851852</v>
      </c>
      <c r="N12" s="12">
        <f>IF(L12=0,"",IF(M12=0,L12,IF(L12&lt;M12,L12,M12)))</f>
        <v>0.0009221064814814815</v>
      </c>
      <c r="O12" s="51"/>
      <c r="P12" s="54"/>
    </row>
    <row r="13" spans="1:16" ht="13.5" customHeight="1" thickTop="1">
      <c r="A13" s="62">
        <v>3</v>
      </c>
      <c r="B13" s="62">
        <v>31</v>
      </c>
      <c r="C13" s="68" t="s">
        <v>127</v>
      </c>
      <c r="D13" s="36" t="s">
        <v>128</v>
      </c>
      <c r="E13" s="39"/>
      <c r="F13" s="9">
        <v>0</v>
      </c>
      <c r="G13" s="59">
        <v>288</v>
      </c>
      <c r="H13" s="23">
        <v>0</v>
      </c>
      <c r="I13" s="6">
        <v>0</v>
      </c>
      <c r="J13" s="57" t="str">
        <f>IF(H18=0,"",IF(I18=0,"Sprint 1",IF(H18&lt;I18,"Sprint 1","Sprint 2")))</f>
        <v>Sprint 2</v>
      </c>
      <c r="K13" s="59">
        <v>144</v>
      </c>
      <c r="L13" s="9">
        <v>0</v>
      </c>
      <c r="M13" s="41">
        <v>0</v>
      </c>
      <c r="N13" s="57" t="str">
        <f>IF(L18=0,"",IF(M18=0,"Slalom 1",IF(L18&lt;M18,"Slalom 1","Slalom 2")))</f>
        <v>Slalom 2</v>
      </c>
      <c r="O13" s="49">
        <v>216</v>
      </c>
      <c r="P13" s="52">
        <f>IF((G13+K13+O13)=0,"",G13+K13+O13)</f>
        <v>648</v>
      </c>
    </row>
    <row r="14" spans="1:16" ht="12.75" customHeight="1">
      <c r="A14" s="63"/>
      <c r="B14" s="63"/>
      <c r="C14" s="69"/>
      <c r="D14" s="37" t="s">
        <v>129</v>
      </c>
      <c r="E14" s="27"/>
      <c r="F14" s="29">
        <v>0.045802083333333334</v>
      </c>
      <c r="G14" s="60"/>
      <c r="H14" s="24">
        <v>0.0007083333333333334</v>
      </c>
      <c r="I14" s="8">
        <v>0.0006559027777777778</v>
      </c>
      <c r="J14" s="58"/>
      <c r="K14" s="60"/>
      <c r="L14" s="42">
        <v>0.0007350694444444444</v>
      </c>
      <c r="M14" s="43">
        <v>0.0010974537037037038</v>
      </c>
      <c r="N14" s="58"/>
      <c r="O14" s="50"/>
      <c r="P14" s="53"/>
    </row>
    <row r="15" spans="1:16" ht="12.75" customHeight="1">
      <c r="A15" s="63"/>
      <c r="B15" s="63"/>
      <c r="C15" s="69"/>
      <c r="D15" s="37" t="s">
        <v>130</v>
      </c>
      <c r="E15" s="27"/>
      <c r="F15" s="33"/>
      <c r="G15" s="60"/>
      <c r="H15" s="55"/>
      <c r="I15" s="56"/>
      <c r="J15" s="58"/>
      <c r="K15" s="60"/>
      <c r="L15" s="30">
        <v>0.0005787037037037038</v>
      </c>
      <c r="M15" s="19">
        <v>0</v>
      </c>
      <c r="N15" s="58"/>
      <c r="O15" s="50"/>
      <c r="P15" s="53"/>
    </row>
    <row r="16" spans="1:16" ht="12.75" customHeight="1">
      <c r="A16" s="63"/>
      <c r="B16" s="63"/>
      <c r="C16" s="69"/>
      <c r="D16" s="37" t="s">
        <v>131</v>
      </c>
      <c r="E16" s="27"/>
      <c r="F16" s="7"/>
      <c r="G16" s="60"/>
      <c r="H16" s="55"/>
      <c r="I16" s="56"/>
      <c r="J16" s="58"/>
      <c r="K16" s="60"/>
      <c r="L16" s="34"/>
      <c r="M16" s="11"/>
      <c r="N16" s="58"/>
      <c r="O16" s="50"/>
      <c r="P16" s="53"/>
    </row>
    <row r="17" spans="1:16" ht="12.75" customHeight="1">
      <c r="A17" s="63"/>
      <c r="B17" s="63"/>
      <c r="C17" s="69"/>
      <c r="D17" s="37" t="s">
        <v>196</v>
      </c>
      <c r="E17" s="27"/>
      <c r="F17" s="7"/>
      <c r="G17" s="60"/>
      <c r="H17" s="45"/>
      <c r="I17" s="46"/>
      <c r="J17" s="47"/>
      <c r="K17" s="60"/>
      <c r="L17" s="34"/>
      <c r="M17" s="11"/>
      <c r="N17" s="47"/>
      <c r="O17" s="50"/>
      <c r="P17" s="53"/>
    </row>
    <row r="18" spans="1:16" ht="13.5" customHeight="1" thickBot="1">
      <c r="A18" s="64"/>
      <c r="B18" s="64"/>
      <c r="C18" s="70"/>
      <c r="D18" s="38" t="s">
        <v>132</v>
      </c>
      <c r="E18" s="40"/>
      <c r="F18" s="31">
        <f>F14-F13+F15</f>
        <v>0.045802083333333334</v>
      </c>
      <c r="G18" s="61"/>
      <c r="H18" s="25">
        <f>H14-H13</f>
        <v>0.0007083333333333334</v>
      </c>
      <c r="I18" s="20">
        <f>I14-I13</f>
        <v>0.0006559027777777778</v>
      </c>
      <c r="J18" s="12">
        <f>IF(H18=0,"",IF(I18=0,H18,IF(H18&lt;I18,H18,I18)))</f>
        <v>0.0006559027777777778</v>
      </c>
      <c r="K18" s="61"/>
      <c r="L18" s="35">
        <f>L14-L13+L15</f>
        <v>0.0013137731481481481</v>
      </c>
      <c r="M18" s="12">
        <f>M14-M13+M15</f>
        <v>0.0010974537037037038</v>
      </c>
      <c r="N18" s="12">
        <f>IF(L18=0,"",IF(M18=0,L18,IF(L18&lt;M18,L18,M18)))</f>
        <v>0.0010974537037037038</v>
      </c>
      <c r="O18" s="51"/>
      <c r="P18" s="54"/>
    </row>
    <row r="19" spans="1:16" ht="13.5" customHeight="1" thickTop="1">
      <c r="A19" s="62">
        <v>4</v>
      </c>
      <c r="B19" s="62">
        <v>28</v>
      </c>
      <c r="C19" s="65" t="s">
        <v>67</v>
      </c>
      <c r="D19" s="36" t="s">
        <v>133</v>
      </c>
      <c r="E19" s="39"/>
      <c r="F19" s="9">
        <v>0</v>
      </c>
      <c r="G19" s="59">
        <v>260</v>
      </c>
      <c r="H19" s="23">
        <v>0</v>
      </c>
      <c r="I19" s="6">
        <v>0</v>
      </c>
      <c r="J19" s="57" t="str">
        <f>IF(H23=0,"",IF(I23=0,"Sprint 1",IF(H23&lt;I23,"Sprint 1","Sprint 2")))</f>
        <v>Sprint 2</v>
      </c>
      <c r="K19" s="59">
        <v>160</v>
      </c>
      <c r="L19" s="9">
        <v>0</v>
      </c>
      <c r="M19" s="41">
        <v>0</v>
      </c>
      <c r="N19" s="57" t="str">
        <f>IF(L23=0,"",IF(M23=0,"Slalom 1",IF(L23&lt;M23,"Slalom 1","Slalom 2")))</f>
        <v>Slalom 2</v>
      </c>
      <c r="O19" s="49">
        <v>195</v>
      </c>
      <c r="P19" s="52">
        <f>IF((G19+K19+O19)=0,"",G19+K19+O19)</f>
        <v>615</v>
      </c>
    </row>
    <row r="20" spans="1:16" ht="12.75" customHeight="1">
      <c r="A20" s="63"/>
      <c r="B20" s="63"/>
      <c r="C20" s="66"/>
      <c r="D20" s="37" t="s">
        <v>134</v>
      </c>
      <c r="E20" s="27"/>
      <c r="F20" s="29">
        <v>0.04713888888888889</v>
      </c>
      <c r="G20" s="60"/>
      <c r="H20" s="24">
        <v>0.0006641203703703704</v>
      </c>
      <c r="I20" s="8">
        <v>0.000625</v>
      </c>
      <c r="J20" s="58"/>
      <c r="K20" s="60"/>
      <c r="L20" s="42">
        <v>0.0011047453703703703</v>
      </c>
      <c r="M20" s="43">
        <v>0.0011013888888888887</v>
      </c>
      <c r="N20" s="58"/>
      <c r="O20" s="50"/>
      <c r="P20" s="53"/>
    </row>
    <row r="21" spans="1:16" ht="12.75" customHeight="1">
      <c r="A21" s="63"/>
      <c r="B21" s="63"/>
      <c r="C21" s="66"/>
      <c r="D21" s="37" t="s">
        <v>135</v>
      </c>
      <c r="E21" s="27"/>
      <c r="F21" s="33"/>
      <c r="G21" s="60"/>
      <c r="H21" s="55"/>
      <c r="I21" s="56"/>
      <c r="J21" s="58"/>
      <c r="K21" s="60"/>
      <c r="L21" s="30">
        <v>0.000636574074074074</v>
      </c>
      <c r="M21" s="19">
        <v>5.7870370370370366E-05</v>
      </c>
      <c r="N21" s="58"/>
      <c r="O21" s="50"/>
      <c r="P21" s="53"/>
    </row>
    <row r="22" spans="1:16" ht="12.75" customHeight="1">
      <c r="A22" s="63"/>
      <c r="B22" s="63"/>
      <c r="C22" s="66"/>
      <c r="D22" s="37" t="s">
        <v>136</v>
      </c>
      <c r="E22" s="27"/>
      <c r="F22" s="7"/>
      <c r="G22" s="60"/>
      <c r="H22" s="55"/>
      <c r="I22" s="56"/>
      <c r="J22" s="58"/>
      <c r="K22" s="60"/>
      <c r="L22" s="34"/>
      <c r="M22" s="11"/>
      <c r="N22" s="58"/>
      <c r="O22" s="50"/>
      <c r="P22" s="53"/>
    </row>
    <row r="23" spans="1:16" ht="13.5" customHeight="1" thickBot="1">
      <c r="A23" s="64"/>
      <c r="B23" s="64"/>
      <c r="C23" s="67"/>
      <c r="D23" s="38" t="s">
        <v>137</v>
      </c>
      <c r="E23" s="44"/>
      <c r="F23" s="31">
        <f>F20-F19+F21</f>
        <v>0.04713888888888889</v>
      </c>
      <c r="G23" s="61"/>
      <c r="H23" s="25">
        <f>H20-H19</f>
        <v>0.0006641203703703704</v>
      </c>
      <c r="I23" s="20">
        <f>I20-I19</f>
        <v>0.000625</v>
      </c>
      <c r="J23" s="12">
        <f>IF(H23=0,"",IF(I23=0,H23,IF(H23&lt;I23,H23,I23)))</f>
        <v>0.000625</v>
      </c>
      <c r="K23" s="61"/>
      <c r="L23" s="35">
        <f>L20-L19+L21</f>
        <v>0.0017413194444444442</v>
      </c>
      <c r="M23" s="12">
        <f>M20-M19+M21</f>
        <v>0.0011592592592592592</v>
      </c>
      <c r="N23" s="12">
        <f>IF(L23=0,"",IF(M23=0,L23,IF(L23&lt;M23,L23,M23)))</f>
        <v>0.0011592592592592592</v>
      </c>
      <c r="O23" s="51"/>
      <c r="P23" s="54"/>
    </row>
    <row r="24" spans="1:16" ht="13.5" customHeight="1" thickTop="1">
      <c r="A24" s="62">
        <v>5</v>
      </c>
      <c r="B24" s="62">
        <v>25</v>
      </c>
      <c r="C24" s="65" t="s">
        <v>121</v>
      </c>
      <c r="D24" s="36" t="s">
        <v>122</v>
      </c>
      <c r="E24" s="39"/>
      <c r="F24" s="9">
        <v>0</v>
      </c>
      <c r="G24" s="59">
        <v>320</v>
      </c>
      <c r="H24" s="23">
        <v>0</v>
      </c>
      <c r="I24" s="6">
        <v>0</v>
      </c>
      <c r="J24" s="57">
        <f>IF(H28=0,"",IF(I28=0,"Sprint 1",IF(H28&lt;I28,"Sprint 1","Sprint 2")))</f>
      </c>
      <c r="K24" s="59"/>
      <c r="L24" s="9">
        <v>0</v>
      </c>
      <c r="M24" s="41">
        <v>0</v>
      </c>
      <c r="N24" s="57">
        <f>IF(L28=0,"",IF(M28=0,"Slalom 1",IF(L28&lt;M28,"Slalom 1","Slalom 2")))</f>
      </c>
      <c r="O24" s="49">
        <v>0</v>
      </c>
      <c r="P24" s="52">
        <f>IF((G24+K24+O24)=0,"",G24+K24+O24)</f>
        <v>320</v>
      </c>
    </row>
    <row r="25" spans="1:16" ht="12.75" customHeight="1">
      <c r="A25" s="63"/>
      <c r="B25" s="63"/>
      <c r="C25" s="66"/>
      <c r="D25" s="37" t="s">
        <v>123</v>
      </c>
      <c r="E25" s="27"/>
      <c r="F25" s="29">
        <v>0.04466898148148148</v>
      </c>
      <c r="G25" s="60"/>
      <c r="H25" s="24"/>
      <c r="I25" s="8"/>
      <c r="J25" s="58"/>
      <c r="K25" s="60"/>
      <c r="L25" s="42"/>
      <c r="M25" s="43"/>
      <c r="N25" s="58"/>
      <c r="O25" s="50"/>
      <c r="P25" s="53"/>
    </row>
    <row r="26" spans="1:16" ht="12.75" customHeight="1">
      <c r="A26" s="63"/>
      <c r="B26" s="63"/>
      <c r="C26" s="66"/>
      <c r="D26" s="37" t="s">
        <v>124</v>
      </c>
      <c r="E26" s="27"/>
      <c r="F26" s="33"/>
      <c r="G26" s="60"/>
      <c r="H26" s="55"/>
      <c r="I26" s="56"/>
      <c r="J26" s="58"/>
      <c r="K26" s="60"/>
      <c r="L26" s="30"/>
      <c r="M26" s="19"/>
      <c r="N26" s="58"/>
      <c r="O26" s="50"/>
      <c r="P26" s="53"/>
    </row>
    <row r="27" spans="1:16" ht="12.75" customHeight="1">
      <c r="A27" s="63"/>
      <c r="B27" s="63"/>
      <c r="C27" s="66"/>
      <c r="D27" s="37" t="s">
        <v>125</v>
      </c>
      <c r="E27" s="27"/>
      <c r="F27" s="7"/>
      <c r="G27" s="60"/>
      <c r="H27" s="55"/>
      <c r="I27" s="56"/>
      <c r="J27" s="58"/>
      <c r="K27" s="60"/>
      <c r="L27" s="34"/>
      <c r="M27" s="11"/>
      <c r="N27" s="58"/>
      <c r="O27" s="50"/>
      <c r="P27" s="53"/>
    </row>
    <row r="28" spans="1:16" ht="13.5" customHeight="1" thickBot="1">
      <c r="A28" s="64"/>
      <c r="B28" s="64"/>
      <c r="C28" s="67"/>
      <c r="D28" s="38" t="s">
        <v>126</v>
      </c>
      <c r="E28" s="44"/>
      <c r="F28" s="31">
        <f>F25-F24+F26</f>
        <v>0.04466898148148148</v>
      </c>
      <c r="G28" s="61"/>
      <c r="H28" s="25">
        <f>H25-H24</f>
        <v>0</v>
      </c>
      <c r="I28" s="20">
        <f>I25-I24</f>
        <v>0</v>
      </c>
      <c r="J28" s="12">
        <f>IF(H28=0,"",IF(I28=0,H28,IF(H28&lt;I28,H28,I28)))</f>
      </c>
      <c r="K28" s="61"/>
      <c r="L28" s="35">
        <f>L25-L24+L26</f>
        <v>0</v>
      </c>
      <c r="M28" s="12">
        <f>M25-M24+M26</f>
        <v>0</v>
      </c>
      <c r="N28" s="12">
        <f>IF(L28=0,"",IF(M28=0,L28,IF(L28&lt;M28,L28,M28)))</f>
      </c>
      <c r="O28" s="51"/>
      <c r="P28" s="54"/>
    </row>
    <row r="29" spans="1:16" ht="13.5" customHeight="1" thickTop="1">
      <c r="A29" s="62">
        <v>6</v>
      </c>
      <c r="B29" s="62">
        <v>32</v>
      </c>
      <c r="C29" s="65" t="s">
        <v>121</v>
      </c>
      <c r="D29" s="36" t="s">
        <v>143</v>
      </c>
      <c r="E29" s="39"/>
      <c r="F29" s="9">
        <v>0</v>
      </c>
      <c r="G29" s="59">
        <v>224</v>
      </c>
      <c r="H29" s="23">
        <v>0</v>
      </c>
      <c r="I29" s="6">
        <v>0</v>
      </c>
      <c r="J29" s="57">
        <f>IF(H33=0,"",IF(I33=0,"Sprint 1",IF(H33&lt;I33,"Sprint 1","Sprint 2")))</f>
      </c>
      <c r="K29" s="59"/>
      <c r="L29" s="9">
        <v>0</v>
      </c>
      <c r="M29" s="41">
        <v>0</v>
      </c>
      <c r="N29" s="57">
        <f>IF(L33=0,"",IF(M33=0,"Slalom 1",IF(L33&lt;M33,"Slalom 1","Slalom 2")))</f>
      </c>
      <c r="O29" s="49">
        <v>0</v>
      </c>
      <c r="P29" s="52">
        <f>IF((G29+K29+O29)=0,"",G29+K29+O29)</f>
        <v>224</v>
      </c>
    </row>
    <row r="30" spans="1:16" ht="12.75" customHeight="1">
      <c r="A30" s="63"/>
      <c r="B30" s="63"/>
      <c r="C30" s="66"/>
      <c r="D30" s="37" t="s">
        <v>144</v>
      </c>
      <c r="F30" s="29">
        <v>0.048331018518518516</v>
      </c>
      <c r="G30" s="60"/>
      <c r="H30" s="24"/>
      <c r="I30" s="8"/>
      <c r="J30" s="58"/>
      <c r="K30" s="60"/>
      <c r="L30" s="42"/>
      <c r="M30" s="43"/>
      <c r="N30" s="58"/>
      <c r="O30" s="50"/>
      <c r="P30" s="53"/>
    </row>
    <row r="31" spans="1:16" ht="12.75" customHeight="1">
      <c r="A31" s="63"/>
      <c r="B31" s="63"/>
      <c r="C31" s="66"/>
      <c r="D31" s="37" t="s">
        <v>145</v>
      </c>
      <c r="F31" s="33"/>
      <c r="G31" s="60"/>
      <c r="H31" s="55"/>
      <c r="I31" s="56"/>
      <c r="J31" s="58"/>
      <c r="K31" s="60"/>
      <c r="L31" s="30"/>
      <c r="M31" s="19"/>
      <c r="N31" s="58"/>
      <c r="O31" s="50"/>
      <c r="P31" s="53"/>
    </row>
    <row r="32" spans="1:16" ht="12.75" customHeight="1">
      <c r="A32" s="63"/>
      <c r="B32" s="63"/>
      <c r="C32" s="66"/>
      <c r="D32" s="37" t="s">
        <v>146</v>
      </c>
      <c r="F32" s="7"/>
      <c r="G32" s="60"/>
      <c r="H32" s="55"/>
      <c r="I32" s="56"/>
      <c r="J32" s="58"/>
      <c r="K32" s="60"/>
      <c r="L32" s="34"/>
      <c r="M32" s="11"/>
      <c r="N32" s="58"/>
      <c r="O32" s="50"/>
      <c r="P32" s="53"/>
    </row>
    <row r="33" spans="1:16" ht="13.5" customHeight="1" thickBot="1">
      <c r="A33" s="64"/>
      <c r="B33" s="64"/>
      <c r="C33" s="67"/>
      <c r="D33" s="38" t="s">
        <v>147</v>
      </c>
      <c r="E33" s="40"/>
      <c r="F33" s="31">
        <f>F30-F29+F31</f>
        <v>0.048331018518518516</v>
      </c>
      <c r="G33" s="61"/>
      <c r="H33" s="25">
        <f>H30-H29</f>
        <v>0</v>
      </c>
      <c r="I33" s="20">
        <f>I30-I29</f>
        <v>0</v>
      </c>
      <c r="J33" s="12">
        <f>IF(H33=0,"",IF(I33=0,H33,IF(H33&lt;I33,H33,I33)))</f>
      </c>
      <c r="K33" s="61"/>
      <c r="L33" s="35">
        <f>L30-L29+L31</f>
        <v>0</v>
      </c>
      <c r="M33" s="12">
        <f>M30-M29+M31</f>
        <v>0</v>
      </c>
      <c r="N33" s="12">
        <f>IF(L33=0,"",IF(M33=0,L33,IF(L33&lt;M33,L33,M33)))</f>
      </c>
      <c r="O33" s="51"/>
      <c r="P33" s="54"/>
    </row>
    <row r="34" ht="13.5" thickTop="1"/>
  </sheetData>
  <sheetProtection/>
  <mergeCells count="66">
    <mergeCell ref="O29:O33"/>
    <mergeCell ref="A29:A33"/>
    <mergeCell ref="B29:B33"/>
    <mergeCell ref="C29:C33"/>
    <mergeCell ref="G29:G33"/>
    <mergeCell ref="P29:P33"/>
    <mergeCell ref="H31:H32"/>
    <mergeCell ref="I31:I32"/>
    <mergeCell ref="J29:J32"/>
    <mergeCell ref="K29:K33"/>
    <mergeCell ref="N29:N32"/>
    <mergeCell ref="C13:C18"/>
    <mergeCell ref="G13:G18"/>
    <mergeCell ref="P13:P18"/>
    <mergeCell ref="H15:H16"/>
    <mergeCell ref="I15:I16"/>
    <mergeCell ref="K13:K18"/>
    <mergeCell ref="N13:N16"/>
    <mergeCell ref="O13:O18"/>
    <mergeCell ref="J13:J16"/>
    <mergeCell ref="A24:A28"/>
    <mergeCell ref="B24:B28"/>
    <mergeCell ref="C24:C28"/>
    <mergeCell ref="G24:G28"/>
    <mergeCell ref="K24:K28"/>
    <mergeCell ref="N24:N27"/>
    <mergeCell ref="K19:K23"/>
    <mergeCell ref="N19:N22"/>
    <mergeCell ref="O19:O23"/>
    <mergeCell ref="J19:J22"/>
    <mergeCell ref="P19:P23"/>
    <mergeCell ref="H21:H22"/>
    <mergeCell ref="I21:I22"/>
    <mergeCell ref="A8:A12"/>
    <mergeCell ref="B8:B12"/>
    <mergeCell ref="C8:C12"/>
    <mergeCell ref="G8:G12"/>
    <mergeCell ref="A19:A23"/>
    <mergeCell ref="B19:B23"/>
    <mergeCell ref="C19:C23"/>
    <mergeCell ref="G19:G23"/>
    <mergeCell ref="A13:A18"/>
    <mergeCell ref="B13:B18"/>
    <mergeCell ref="P8:P12"/>
    <mergeCell ref="H10:H11"/>
    <mergeCell ref="I10:I11"/>
    <mergeCell ref="K8:K12"/>
    <mergeCell ref="N8:N11"/>
    <mergeCell ref="O8:O12"/>
    <mergeCell ref="J8:J11"/>
    <mergeCell ref="O2:O7"/>
    <mergeCell ref="J2:J5"/>
    <mergeCell ref="A2:A7"/>
    <mergeCell ref="B2:B7"/>
    <mergeCell ref="C2:C7"/>
    <mergeCell ref="G2:G7"/>
    <mergeCell ref="O24:O28"/>
    <mergeCell ref="P24:P28"/>
    <mergeCell ref="H26:H27"/>
    <mergeCell ref="I26:I27"/>
    <mergeCell ref="J24:J27"/>
    <mergeCell ref="P2:P7"/>
    <mergeCell ref="H4:H5"/>
    <mergeCell ref="I4:I5"/>
    <mergeCell ref="K2:K7"/>
    <mergeCell ref="N2:N5"/>
  </mergeCells>
  <printOptions/>
  <pageMargins left="0.24" right="0.37" top="0.67" bottom="0.91" header="0.29" footer="0.5118110236220472"/>
  <pageSetup horizontalDpi="300" verticalDpi="300" orientation="landscape" paperSize="9" scale="83" r:id="rId1"/>
  <headerFooter alignWithMargins="0">
    <oddHeader>&amp;L&amp;"Arial CE,tučné"&amp;18Kadeti&amp;R&amp;T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14" customWidth="1"/>
    <col min="2" max="2" width="5.375" style="14" customWidth="1"/>
    <col min="3" max="3" width="21.75390625" style="15" customWidth="1"/>
    <col min="4" max="4" width="24.75390625" style="10" customWidth="1"/>
    <col min="5" max="5" width="13.875" style="14" customWidth="1"/>
    <col min="6" max="6" width="10.375" style="10" customWidth="1"/>
    <col min="7" max="7" width="7.00390625" style="16" customWidth="1"/>
    <col min="8" max="10" width="9.875" style="17" customWidth="1"/>
    <col min="11" max="11" width="7.00390625" style="17" customWidth="1"/>
    <col min="12" max="14" width="9.875" style="17" customWidth="1"/>
    <col min="15" max="15" width="7.125" style="18" customWidth="1"/>
    <col min="16" max="16" width="7.375" style="16" customWidth="1"/>
    <col min="17" max="16384" width="9.125" style="10" customWidth="1"/>
  </cols>
  <sheetData>
    <row r="1" spans="1:16" s="13" customFormat="1" ht="27" customHeight="1" thickBot="1">
      <c r="A1" s="1" t="s">
        <v>0</v>
      </c>
      <c r="B1" s="1" t="s">
        <v>3</v>
      </c>
      <c r="C1" s="2" t="s">
        <v>4</v>
      </c>
      <c r="D1" s="3" t="s">
        <v>1</v>
      </c>
      <c r="E1" s="26" t="s">
        <v>2</v>
      </c>
      <c r="F1" s="28" t="s">
        <v>15</v>
      </c>
      <c r="G1" s="21" t="s">
        <v>5</v>
      </c>
      <c r="H1" s="22" t="s">
        <v>7</v>
      </c>
      <c r="I1" s="5" t="s">
        <v>8</v>
      </c>
      <c r="J1" s="5" t="s">
        <v>9</v>
      </c>
      <c r="K1" s="21" t="s">
        <v>13</v>
      </c>
      <c r="L1" s="22" t="s">
        <v>10</v>
      </c>
      <c r="M1" s="5" t="s">
        <v>11</v>
      </c>
      <c r="N1" s="5" t="s">
        <v>12</v>
      </c>
      <c r="O1" s="32" t="s">
        <v>14</v>
      </c>
      <c r="P1" s="4" t="s">
        <v>6</v>
      </c>
    </row>
    <row r="2" spans="1:16" ht="13.5" customHeight="1" thickTop="1">
      <c r="A2" s="62">
        <v>1</v>
      </c>
      <c r="B2" s="62">
        <v>36</v>
      </c>
      <c r="C2" s="65" t="s">
        <v>127</v>
      </c>
      <c r="D2" s="36" t="s">
        <v>148</v>
      </c>
      <c r="E2" s="39"/>
      <c r="F2" s="9">
        <v>0</v>
      </c>
      <c r="G2" s="59">
        <v>400</v>
      </c>
      <c r="H2" s="23">
        <v>0</v>
      </c>
      <c r="I2" s="6">
        <v>0</v>
      </c>
      <c r="J2" s="57" t="str">
        <f>IF(H6=0,"",IF(I6=0,"Sprint 1",IF(H6&lt;I6,"Sprint 1","Sprint 2")))</f>
        <v>Sprint 2</v>
      </c>
      <c r="K2" s="59">
        <v>200</v>
      </c>
      <c r="L2" s="9">
        <v>0</v>
      </c>
      <c r="M2" s="41">
        <v>0</v>
      </c>
      <c r="N2" s="57" t="str">
        <f>IF(L6=0,"",IF(M6=0,"Slalom 1",IF(L6&lt;M6,"Slalom 1","Slalom 2")))</f>
        <v>Slalom 2</v>
      </c>
      <c r="O2" s="49">
        <v>300</v>
      </c>
      <c r="P2" s="52">
        <f>IF((G2+K2+O2)=0,"",G2+K2+O2)</f>
        <v>900</v>
      </c>
    </row>
    <row r="3" spans="1:16" ht="12.75" customHeight="1">
      <c r="A3" s="63"/>
      <c r="B3" s="63"/>
      <c r="C3" s="66"/>
      <c r="D3" s="37" t="s">
        <v>149</v>
      </c>
      <c r="E3" s="27"/>
      <c r="F3" s="29">
        <v>0.04716203703703704</v>
      </c>
      <c r="G3" s="60"/>
      <c r="H3" s="24">
        <v>0.0006855324074074074</v>
      </c>
      <c r="I3" s="8">
        <v>0.0006775462962962963</v>
      </c>
      <c r="J3" s="58"/>
      <c r="K3" s="60"/>
      <c r="L3" s="33">
        <v>0.001214236111111111</v>
      </c>
      <c r="M3" s="43">
        <v>0.0011592592592592594</v>
      </c>
      <c r="N3" s="58"/>
      <c r="O3" s="50"/>
      <c r="P3" s="53"/>
    </row>
    <row r="4" spans="1:16" ht="12.75" customHeight="1">
      <c r="A4" s="63"/>
      <c r="B4" s="63"/>
      <c r="C4" s="66"/>
      <c r="D4" s="37" t="s">
        <v>150</v>
      </c>
      <c r="E4" s="27"/>
      <c r="F4" s="33"/>
      <c r="G4" s="60"/>
      <c r="H4" s="55"/>
      <c r="I4" s="56"/>
      <c r="J4" s="58"/>
      <c r="K4" s="60"/>
      <c r="L4" s="30">
        <v>5.7870370370370366E-05</v>
      </c>
      <c r="M4" s="19">
        <v>0</v>
      </c>
      <c r="N4" s="58"/>
      <c r="O4" s="50"/>
      <c r="P4" s="53"/>
    </row>
    <row r="5" spans="1:16" ht="12.75" customHeight="1">
      <c r="A5" s="63"/>
      <c r="B5" s="63"/>
      <c r="C5" s="66"/>
      <c r="D5" s="37" t="s">
        <v>151</v>
      </c>
      <c r="E5" s="27"/>
      <c r="F5" s="7"/>
      <c r="G5" s="60"/>
      <c r="H5" s="55"/>
      <c r="I5" s="56"/>
      <c r="J5" s="58"/>
      <c r="K5" s="60"/>
      <c r="L5" s="34"/>
      <c r="M5" s="11"/>
      <c r="N5" s="58"/>
      <c r="O5" s="50"/>
      <c r="P5" s="53"/>
    </row>
    <row r="6" spans="1:16" ht="13.5" customHeight="1" thickBot="1">
      <c r="A6" s="64"/>
      <c r="B6" s="64"/>
      <c r="C6" s="67"/>
      <c r="D6" s="38" t="s">
        <v>152</v>
      </c>
      <c r="E6" s="44"/>
      <c r="F6" s="31">
        <f>F3-F2+F4</f>
        <v>0.04716203703703704</v>
      </c>
      <c r="G6" s="61"/>
      <c r="H6" s="25">
        <f>H3-H2</f>
        <v>0.0006855324074074074</v>
      </c>
      <c r="I6" s="20">
        <f>I3-I2</f>
        <v>0.0006775462962962963</v>
      </c>
      <c r="J6" s="12">
        <f>IF(H6=0,"",IF(I6=0,H6,IF(H6&lt;I6,H6,I6)))</f>
        <v>0.0006775462962962963</v>
      </c>
      <c r="K6" s="61"/>
      <c r="L6" s="35">
        <f>L3-L2+L4</f>
        <v>0.0012721064814814815</v>
      </c>
      <c r="M6" s="12">
        <f>M3-M2+M4</f>
        <v>0.0011592592592592594</v>
      </c>
      <c r="N6" s="12">
        <f>IF(L6=0,"",IF(M6=0,L6,IF(L6&lt;M6,L6,M6)))</f>
        <v>0.0011592592592592594</v>
      </c>
      <c r="O6" s="51"/>
      <c r="P6" s="54"/>
    </row>
    <row r="7" spans="1:16" ht="13.5" customHeight="1" thickTop="1">
      <c r="A7" s="62">
        <v>2</v>
      </c>
      <c r="B7" s="62">
        <v>35</v>
      </c>
      <c r="C7" s="65" t="s">
        <v>67</v>
      </c>
      <c r="D7" s="36" t="s">
        <v>153</v>
      </c>
      <c r="E7" s="39"/>
      <c r="F7" s="9">
        <v>0</v>
      </c>
      <c r="G7" s="59">
        <v>320</v>
      </c>
      <c r="H7" s="23">
        <v>0</v>
      </c>
      <c r="I7" s="6">
        <v>0</v>
      </c>
      <c r="J7" s="57" t="str">
        <f>IF(H11=0,"",IF(I11=0,"Sprint 1",IF(H11&lt;I11,"Sprint 1","Sprint 2")))</f>
        <v>Sprint 2</v>
      </c>
      <c r="K7" s="59">
        <v>160</v>
      </c>
      <c r="L7" s="9">
        <v>0</v>
      </c>
      <c r="M7" s="41">
        <v>0</v>
      </c>
      <c r="N7" s="57" t="str">
        <f>IF(L11=0,"",IF(M11=0,"Slalom 1",IF(L11&lt;M11,"Slalom 1","Slalom 2")))</f>
        <v>Slalom 2</v>
      </c>
      <c r="O7" s="49">
        <v>240</v>
      </c>
      <c r="P7" s="52">
        <f>IF((G7+K7+O7)=0,"",G7+K7+O7)</f>
        <v>720</v>
      </c>
    </row>
    <row r="8" spans="1:16" ht="12.75" customHeight="1">
      <c r="A8" s="63"/>
      <c r="B8" s="63"/>
      <c r="C8" s="66"/>
      <c r="D8" s="37" t="s">
        <v>154</v>
      </c>
      <c r="E8" s="27"/>
      <c r="F8" s="29">
        <v>0.048603009259259256</v>
      </c>
      <c r="G8" s="60"/>
      <c r="H8" s="24">
        <v>0.0006851851851851853</v>
      </c>
      <c r="I8" s="8">
        <v>0.0006832175925925926</v>
      </c>
      <c r="J8" s="58"/>
      <c r="K8" s="60"/>
      <c r="L8" s="42">
        <v>0.0012909722222222222</v>
      </c>
      <c r="M8" s="43">
        <v>0.001286689814814815</v>
      </c>
      <c r="N8" s="58"/>
      <c r="O8" s="50"/>
      <c r="P8" s="53"/>
    </row>
    <row r="9" spans="1:16" ht="12.75" customHeight="1">
      <c r="A9" s="63"/>
      <c r="B9" s="63"/>
      <c r="C9" s="66"/>
      <c r="D9" s="37" t="s">
        <v>155</v>
      </c>
      <c r="E9" s="27"/>
      <c r="F9" s="33"/>
      <c r="G9" s="60"/>
      <c r="H9" s="55"/>
      <c r="I9" s="56"/>
      <c r="J9" s="58"/>
      <c r="K9" s="60"/>
      <c r="L9" s="30">
        <v>0.0005787037037037038</v>
      </c>
      <c r="M9" s="19">
        <v>5.7870370370370366E-05</v>
      </c>
      <c r="N9" s="58"/>
      <c r="O9" s="50"/>
      <c r="P9" s="53"/>
    </row>
    <row r="10" spans="1:16" ht="12.75" customHeight="1">
      <c r="A10" s="63"/>
      <c r="B10" s="63"/>
      <c r="C10" s="66"/>
      <c r="D10" s="37" t="s">
        <v>156</v>
      </c>
      <c r="E10" s="27"/>
      <c r="F10" s="7"/>
      <c r="G10" s="60"/>
      <c r="H10" s="55"/>
      <c r="I10" s="56"/>
      <c r="J10" s="58"/>
      <c r="K10" s="60"/>
      <c r="L10" s="34"/>
      <c r="M10" s="11"/>
      <c r="N10" s="58"/>
      <c r="O10" s="50"/>
      <c r="P10" s="53"/>
    </row>
    <row r="11" spans="1:16" ht="13.5" customHeight="1" thickBot="1">
      <c r="A11" s="64"/>
      <c r="B11" s="64"/>
      <c r="C11" s="67"/>
      <c r="D11" s="38" t="s">
        <v>157</v>
      </c>
      <c r="E11" s="44"/>
      <c r="F11" s="31">
        <f>F8-F7+F9</f>
        <v>0.048603009259259256</v>
      </c>
      <c r="G11" s="61"/>
      <c r="H11" s="25">
        <f>H8-H7</f>
        <v>0.0006851851851851853</v>
      </c>
      <c r="I11" s="20">
        <f>I8-I7</f>
        <v>0.0006832175925925926</v>
      </c>
      <c r="J11" s="12">
        <f>IF(H11=0,"",IF(I11=0,H11,IF(H11&lt;I11,H11,I11)))</f>
        <v>0.0006832175925925926</v>
      </c>
      <c r="K11" s="61"/>
      <c r="L11" s="35">
        <f>L8-L7+L9</f>
        <v>0.001869675925925926</v>
      </c>
      <c r="M11" s="12">
        <f>M8-M7+M9</f>
        <v>0.0013445601851851854</v>
      </c>
      <c r="N11" s="12">
        <f>IF(L11=0,"",IF(M11=0,L11,IF(L11&lt;M11,L11,M11)))</f>
        <v>0.0013445601851851854</v>
      </c>
      <c r="O11" s="51"/>
      <c r="P11" s="54"/>
    </row>
    <row r="12" spans="1:16" ht="13.5" customHeight="1" thickTop="1">
      <c r="A12" s="62">
        <v>3</v>
      </c>
      <c r="B12" s="62">
        <v>37</v>
      </c>
      <c r="C12" s="65" t="s">
        <v>67</v>
      </c>
      <c r="D12" s="36" t="s">
        <v>163</v>
      </c>
      <c r="E12" s="39"/>
      <c r="F12" s="9">
        <v>0</v>
      </c>
      <c r="G12" s="59">
        <v>260</v>
      </c>
      <c r="H12" s="23">
        <v>0</v>
      </c>
      <c r="I12" s="6">
        <v>0</v>
      </c>
      <c r="J12" s="57" t="str">
        <f>IF(H16=0,"",IF(I16=0,"Sprint 1",IF(H16&lt;I16,"Sprint 1","Sprint 2")))</f>
        <v>Sprint 1</v>
      </c>
      <c r="K12" s="59">
        <v>144</v>
      </c>
      <c r="L12" s="9">
        <v>0</v>
      </c>
      <c r="M12" s="41">
        <v>0</v>
      </c>
      <c r="N12" s="57" t="str">
        <f>IF(L16=0,"",IF(M16=0,"Slalom 1",IF(L16&lt;M16,"Slalom 1","Slalom 2")))</f>
        <v>Slalom 2</v>
      </c>
      <c r="O12" s="49">
        <v>216</v>
      </c>
      <c r="P12" s="52">
        <f>IF((G12+K12+O12)=0,"",G12+K12+O12)</f>
        <v>620</v>
      </c>
    </row>
    <row r="13" spans="1:16" ht="12.75" customHeight="1">
      <c r="A13" s="63"/>
      <c r="B13" s="63"/>
      <c r="C13" s="66"/>
      <c r="D13" s="37" t="s">
        <v>164</v>
      </c>
      <c r="E13" s="27"/>
      <c r="F13" s="29">
        <v>0.05350810185185185</v>
      </c>
      <c r="G13" s="60"/>
      <c r="H13" s="24">
        <v>0.00070625</v>
      </c>
      <c r="I13" s="8">
        <v>0.0007253472222222223</v>
      </c>
      <c r="J13" s="58"/>
      <c r="K13" s="60"/>
      <c r="L13" s="42">
        <v>0.001387962962962963</v>
      </c>
      <c r="M13" s="43">
        <v>0.0013085648148148147</v>
      </c>
      <c r="N13" s="58"/>
      <c r="O13" s="50"/>
      <c r="P13" s="53"/>
    </row>
    <row r="14" spans="1:16" ht="12.75" customHeight="1">
      <c r="A14" s="63"/>
      <c r="B14" s="63"/>
      <c r="C14" s="66"/>
      <c r="D14" s="37" t="s">
        <v>165</v>
      </c>
      <c r="E14" s="27"/>
      <c r="F14" s="33"/>
      <c r="G14" s="60"/>
      <c r="H14" s="55"/>
      <c r="I14" s="56"/>
      <c r="J14" s="58"/>
      <c r="K14" s="60"/>
      <c r="L14" s="30">
        <v>0.0005787037037037038</v>
      </c>
      <c r="M14" s="19">
        <v>0.000636574074074074</v>
      </c>
      <c r="N14" s="58"/>
      <c r="O14" s="50"/>
      <c r="P14" s="53"/>
    </row>
    <row r="15" spans="1:16" ht="12.75" customHeight="1">
      <c r="A15" s="63"/>
      <c r="B15" s="63"/>
      <c r="C15" s="66"/>
      <c r="D15" s="37" t="s">
        <v>166</v>
      </c>
      <c r="E15" s="27"/>
      <c r="F15" s="7"/>
      <c r="G15" s="60"/>
      <c r="H15" s="55"/>
      <c r="I15" s="56"/>
      <c r="J15" s="58"/>
      <c r="K15" s="60"/>
      <c r="L15" s="34"/>
      <c r="M15" s="11"/>
      <c r="N15" s="58"/>
      <c r="O15" s="50"/>
      <c r="P15" s="53"/>
    </row>
    <row r="16" spans="1:16" ht="13.5" customHeight="1" thickBot="1">
      <c r="A16" s="64"/>
      <c r="B16" s="64"/>
      <c r="C16" s="67"/>
      <c r="D16" s="38" t="s">
        <v>167</v>
      </c>
      <c r="E16" s="44"/>
      <c r="F16" s="31">
        <f>F13-F12+F14</f>
        <v>0.05350810185185185</v>
      </c>
      <c r="G16" s="61"/>
      <c r="H16" s="25">
        <f>H13-H12</f>
        <v>0.00070625</v>
      </c>
      <c r="I16" s="20">
        <f>I13-I12</f>
        <v>0.0007253472222222223</v>
      </c>
      <c r="J16" s="12">
        <f>IF(H16=0,"",IF(I16=0,H16,IF(H16&lt;I16,H16,I16)))</f>
        <v>0.00070625</v>
      </c>
      <c r="K16" s="61"/>
      <c r="L16" s="35">
        <f>L13-L12+L14</f>
        <v>0.001966666666666667</v>
      </c>
      <c r="M16" s="12">
        <f>M13-M12+M14</f>
        <v>0.0019451388888888886</v>
      </c>
      <c r="N16" s="12">
        <f>IF(L16=0,"",IF(M16=0,L16,IF(L16&lt;M16,L16,M16)))</f>
        <v>0.0019451388888888886</v>
      </c>
      <c r="O16" s="51"/>
      <c r="P16" s="54"/>
    </row>
    <row r="17" spans="1:16" ht="13.5" customHeight="1" thickTop="1">
      <c r="A17" s="62">
        <v>4</v>
      </c>
      <c r="B17" s="62">
        <v>38</v>
      </c>
      <c r="C17" s="68" t="s">
        <v>121</v>
      </c>
      <c r="D17" s="36" t="s">
        <v>158</v>
      </c>
      <c r="E17" s="39"/>
      <c r="F17" s="9">
        <v>0</v>
      </c>
      <c r="G17" s="59">
        <v>288</v>
      </c>
      <c r="H17" s="23">
        <v>0</v>
      </c>
      <c r="I17" s="6">
        <v>0</v>
      </c>
      <c r="J17" s="57">
        <f>IF(H21=0,"",IF(I21=0,"Sprint 1",IF(H21&lt;I21,"Sprint 1","Sprint 2")))</f>
      </c>
      <c r="K17" s="59">
        <v>0</v>
      </c>
      <c r="L17" s="9">
        <v>0</v>
      </c>
      <c r="M17" s="41">
        <v>0</v>
      </c>
      <c r="N17" s="57">
        <f>IF(L21=0,"",IF(M21=0,"Slalom 1",IF(L21&lt;M21,"Slalom 1","Slalom 2")))</f>
      </c>
      <c r="O17" s="49">
        <v>0</v>
      </c>
      <c r="P17" s="52">
        <f>IF((G17+K17+O17)=0,"",G17+K17+O17)</f>
        <v>288</v>
      </c>
    </row>
    <row r="18" spans="1:16" ht="12.75" customHeight="1">
      <c r="A18" s="63"/>
      <c r="B18" s="63"/>
      <c r="C18" s="69"/>
      <c r="D18" s="37" t="s">
        <v>159</v>
      </c>
      <c r="E18" s="27"/>
      <c r="F18" s="29">
        <v>0.05328472222222222</v>
      </c>
      <c r="G18" s="60"/>
      <c r="H18" s="24"/>
      <c r="I18" s="8"/>
      <c r="J18" s="58"/>
      <c r="K18" s="60"/>
      <c r="L18" s="42"/>
      <c r="M18" s="43"/>
      <c r="N18" s="58"/>
      <c r="O18" s="50"/>
      <c r="P18" s="53"/>
    </row>
    <row r="19" spans="1:16" ht="12.75" customHeight="1">
      <c r="A19" s="63"/>
      <c r="B19" s="63"/>
      <c r="C19" s="69"/>
      <c r="D19" s="37" t="s">
        <v>160</v>
      </c>
      <c r="E19" s="27"/>
      <c r="F19" s="33"/>
      <c r="G19" s="60"/>
      <c r="H19" s="55"/>
      <c r="I19" s="56"/>
      <c r="J19" s="58"/>
      <c r="K19" s="60"/>
      <c r="L19" s="30"/>
      <c r="M19" s="19"/>
      <c r="N19" s="58"/>
      <c r="O19" s="50"/>
      <c r="P19" s="53"/>
    </row>
    <row r="20" spans="1:16" ht="12.75" customHeight="1">
      <c r="A20" s="63"/>
      <c r="B20" s="63"/>
      <c r="C20" s="69"/>
      <c r="D20" s="37" t="s">
        <v>161</v>
      </c>
      <c r="E20" s="27"/>
      <c r="F20" s="7"/>
      <c r="G20" s="60"/>
      <c r="H20" s="55"/>
      <c r="I20" s="56"/>
      <c r="J20" s="58"/>
      <c r="K20" s="60"/>
      <c r="L20" s="34"/>
      <c r="M20" s="11"/>
      <c r="N20" s="58"/>
      <c r="O20" s="50"/>
      <c r="P20" s="53"/>
    </row>
    <row r="21" spans="1:16" ht="13.5" customHeight="1" thickBot="1">
      <c r="A21" s="64"/>
      <c r="B21" s="64"/>
      <c r="C21" s="70"/>
      <c r="D21" s="38" t="s">
        <v>162</v>
      </c>
      <c r="E21" s="40"/>
      <c r="F21" s="31">
        <f>F18-F17+F19</f>
        <v>0.05328472222222222</v>
      </c>
      <c r="G21" s="61"/>
      <c r="H21" s="25">
        <f>H18-H17</f>
        <v>0</v>
      </c>
      <c r="I21" s="20">
        <f>I18-I17</f>
        <v>0</v>
      </c>
      <c r="J21" s="12">
        <f>IF(H21=0,"",IF(I21=0,H21,IF(H21&lt;I21,H21,I21)))</f>
      </c>
      <c r="K21" s="61"/>
      <c r="L21" s="35">
        <f>L18-L17+L19</f>
        <v>0</v>
      </c>
      <c r="M21" s="12">
        <f>M18-M17+M19</f>
        <v>0</v>
      </c>
      <c r="N21" s="12">
        <f>IF(L21=0,"",IF(M21=0,L21,IF(L21&lt;M21,L21,M21)))</f>
      </c>
      <c r="O21" s="51"/>
      <c r="P21" s="54"/>
    </row>
    <row r="22" ht="13.5" thickTop="1"/>
  </sheetData>
  <sheetProtection/>
  <mergeCells count="44">
    <mergeCell ref="O7:O11"/>
    <mergeCell ref="P7:P11"/>
    <mergeCell ref="H9:H10"/>
    <mergeCell ref="I9:I10"/>
    <mergeCell ref="J7:J10"/>
    <mergeCell ref="P2:P6"/>
    <mergeCell ref="H4:H5"/>
    <mergeCell ref="I4:I5"/>
    <mergeCell ref="K2:K6"/>
    <mergeCell ref="N2:N5"/>
    <mergeCell ref="O2:O6"/>
    <mergeCell ref="J2:J5"/>
    <mergeCell ref="J12:J15"/>
    <mergeCell ref="A12:A16"/>
    <mergeCell ref="B12:B16"/>
    <mergeCell ref="C12:C16"/>
    <mergeCell ref="G12:G16"/>
    <mergeCell ref="A2:A6"/>
    <mergeCell ref="B2:B6"/>
    <mergeCell ref="C2:C6"/>
    <mergeCell ref="G2:G6"/>
    <mergeCell ref="A7:A11"/>
    <mergeCell ref="B7:B11"/>
    <mergeCell ref="C7:C11"/>
    <mergeCell ref="G7:G11"/>
    <mergeCell ref="K7:K11"/>
    <mergeCell ref="N7:N10"/>
    <mergeCell ref="A17:A21"/>
    <mergeCell ref="B17:B21"/>
    <mergeCell ref="C17:C21"/>
    <mergeCell ref="G17:G21"/>
    <mergeCell ref="P12:P16"/>
    <mergeCell ref="H14:H15"/>
    <mergeCell ref="I14:I15"/>
    <mergeCell ref="K12:K16"/>
    <mergeCell ref="N12:N15"/>
    <mergeCell ref="O12:O16"/>
    <mergeCell ref="P17:P21"/>
    <mergeCell ref="H19:H20"/>
    <mergeCell ref="I19:I20"/>
    <mergeCell ref="K17:K21"/>
    <mergeCell ref="N17:N20"/>
    <mergeCell ref="O17:O21"/>
    <mergeCell ref="J17:J20"/>
  </mergeCells>
  <printOptions/>
  <pageMargins left="0.24" right="0.37" top="0.67" bottom="0.91" header="0.29" footer="0.5118110236220472"/>
  <pageSetup horizontalDpi="300" verticalDpi="300" orientation="landscape" paperSize="9" scale="83" r:id="rId1"/>
  <headerFooter alignWithMargins="0">
    <oddHeader>&amp;L&amp;"Arial CE,tučné"&amp;18Kadetky&amp;R&amp;T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14" customWidth="1"/>
    <col min="2" max="2" width="5.375" style="14" customWidth="1"/>
    <col min="3" max="3" width="21.75390625" style="15" customWidth="1"/>
    <col min="4" max="4" width="24.75390625" style="10" customWidth="1"/>
    <col min="5" max="5" width="13.875" style="14" customWidth="1"/>
    <col min="6" max="6" width="10.375" style="10" customWidth="1"/>
    <col min="7" max="7" width="7.00390625" style="16" customWidth="1"/>
    <col min="8" max="10" width="9.875" style="17" customWidth="1"/>
    <col min="11" max="11" width="7.00390625" style="17" customWidth="1"/>
    <col min="12" max="14" width="9.875" style="17" customWidth="1"/>
    <col min="15" max="15" width="7.125" style="18" customWidth="1"/>
    <col min="16" max="16" width="7.375" style="16" customWidth="1"/>
    <col min="17" max="16384" width="9.125" style="10" customWidth="1"/>
  </cols>
  <sheetData>
    <row r="1" spans="1:16" s="13" customFormat="1" ht="27" customHeight="1" thickBot="1">
      <c r="A1" s="1" t="s">
        <v>0</v>
      </c>
      <c r="B1" s="1" t="s">
        <v>3</v>
      </c>
      <c r="C1" s="2" t="s">
        <v>4</v>
      </c>
      <c r="D1" s="3" t="s">
        <v>1</v>
      </c>
      <c r="E1" s="26" t="s">
        <v>2</v>
      </c>
      <c r="F1" s="28" t="s">
        <v>15</v>
      </c>
      <c r="G1" s="21" t="s">
        <v>5</v>
      </c>
      <c r="H1" s="22" t="s">
        <v>7</v>
      </c>
      <c r="I1" s="5" t="s">
        <v>8</v>
      </c>
      <c r="J1" s="5" t="s">
        <v>9</v>
      </c>
      <c r="K1" s="21" t="s">
        <v>13</v>
      </c>
      <c r="L1" s="22" t="s">
        <v>10</v>
      </c>
      <c r="M1" s="5" t="s">
        <v>11</v>
      </c>
      <c r="N1" s="5" t="s">
        <v>12</v>
      </c>
      <c r="O1" s="32" t="s">
        <v>14</v>
      </c>
      <c r="P1" s="4" t="s">
        <v>6</v>
      </c>
    </row>
    <row r="2" spans="1:16" ht="13.5" customHeight="1" thickTop="1">
      <c r="A2" s="62">
        <v>1</v>
      </c>
      <c r="B2" s="62">
        <v>51</v>
      </c>
      <c r="C2" s="65" t="s">
        <v>67</v>
      </c>
      <c r="D2" s="36" t="s">
        <v>168</v>
      </c>
      <c r="E2" s="39"/>
      <c r="F2" s="9">
        <v>0</v>
      </c>
      <c r="G2" s="59">
        <v>400</v>
      </c>
      <c r="H2" s="23">
        <v>0</v>
      </c>
      <c r="I2" s="6">
        <v>0</v>
      </c>
      <c r="J2" s="57" t="str">
        <f>IF(H6=0,"",IF(I6=0,"Sprint 1",IF(H6&lt;I6,"Sprint 1","Sprint 2")))</f>
        <v>Sprint 2</v>
      </c>
      <c r="K2" s="59">
        <v>200</v>
      </c>
      <c r="L2" s="9">
        <v>0</v>
      </c>
      <c r="M2" s="41">
        <v>0</v>
      </c>
      <c r="N2" s="57" t="str">
        <f>IF(L6=0,"",IF(M6=0,"Slalom 1",IF(L6&lt;M6,"Slalom 1","Slalom 2")))</f>
        <v>Slalom 1</v>
      </c>
      <c r="O2" s="49">
        <v>300</v>
      </c>
      <c r="P2" s="52">
        <f>IF((G2+K2+O2)=0,"",G2+K2+O2)</f>
        <v>900</v>
      </c>
    </row>
    <row r="3" spans="1:16" ht="12.75" customHeight="1">
      <c r="A3" s="63"/>
      <c r="B3" s="63"/>
      <c r="C3" s="66"/>
      <c r="D3" s="37" t="s">
        <v>169</v>
      </c>
      <c r="E3" s="27"/>
      <c r="F3" s="29">
        <v>0.026739583333333334</v>
      </c>
      <c r="G3" s="60"/>
      <c r="H3" s="24">
        <v>0.0006479166666666666</v>
      </c>
      <c r="I3" s="8">
        <v>0.0006287037037037037</v>
      </c>
      <c r="J3" s="58"/>
      <c r="K3" s="60"/>
      <c r="L3" s="33">
        <v>0.0011943287037037037</v>
      </c>
      <c r="M3" s="43">
        <v>0.0014266203703703704</v>
      </c>
      <c r="N3" s="58"/>
      <c r="O3" s="50"/>
      <c r="P3" s="53"/>
    </row>
    <row r="4" spans="1:16" ht="12.75" customHeight="1">
      <c r="A4" s="63"/>
      <c r="B4" s="63"/>
      <c r="C4" s="66"/>
      <c r="D4" s="37" t="s">
        <v>170</v>
      </c>
      <c r="E4" s="27"/>
      <c r="F4" s="33"/>
      <c r="G4" s="60"/>
      <c r="H4" s="55"/>
      <c r="I4" s="56"/>
      <c r="J4" s="58"/>
      <c r="K4" s="60"/>
      <c r="L4" s="30">
        <v>0</v>
      </c>
      <c r="M4" s="19">
        <v>0.000636574074074074</v>
      </c>
      <c r="N4" s="58"/>
      <c r="O4" s="50"/>
      <c r="P4" s="53"/>
    </row>
    <row r="5" spans="1:16" ht="12.75" customHeight="1">
      <c r="A5" s="63"/>
      <c r="B5" s="63"/>
      <c r="C5" s="66"/>
      <c r="D5" s="37" t="s">
        <v>171</v>
      </c>
      <c r="E5" s="27"/>
      <c r="F5" s="7"/>
      <c r="G5" s="60"/>
      <c r="H5" s="55"/>
      <c r="I5" s="56"/>
      <c r="J5" s="58"/>
      <c r="K5" s="60"/>
      <c r="L5" s="34"/>
      <c r="M5" s="11"/>
      <c r="N5" s="58"/>
      <c r="O5" s="50"/>
      <c r="P5" s="53"/>
    </row>
    <row r="6" spans="1:16" ht="13.5" customHeight="1" thickBot="1">
      <c r="A6" s="64"/>
      <c r="B6" s="64"/>
      <c r="C6" s="67"/>
      <c r="D6" s="38" t="s">
        <v>172</v>
      </c>
      <c r="E6" s="44"/>
      <c r="F6" s="31">
        <f>F3-F2+F4</f>
        <v>0.026739583333333334</v>
      </c>
      <c r="G6" s="61"/>
      <c r="H6" s="25">
        <f>H3-H2</f>
        <v>0.0006479166666666666</v>
      </c>
      <c r="I6" s="20">
        <f>I3-I2</f>
        <v>0.0006287037037037037</v>
      </c>
      <c r="J6" s="12">
        <f>IF(H6=0,"",IF(I6=0,H6,IF(H6&lt;I6,H6,I6)))</f>
        <v>0.0006287037037037037</v>
      </c>
      <c r="K6" s="61"/>
      <c r="L6" s="35">
        <f>L3-L2+L4</f>
        <v>0.0011943287037037037</v>
      </c>
      <c r="M6" s="12">
        <f>M3-M2+M4</f>
        <v>0.0020631944444444443</v>
      </c>
      <c r="N6" s="12">
        <f>IF(L6=0,"",IF(M6=0,L6,IF(L6&lt;M6,L6,M6)))</f>
        <v>0.0011943287037037037</v>
      </c>
      <c r="O6" s="51"/>
      <c r="P6" s="54"/>
    </row>
    <row r="7" spans="1:16" ht="13.5" customHeight="1" thickTop="1">
      <c r="A7" s="62">
        <v>2</v>
      </c>
      <c r="B7" s="62">
        <v>53</v>
      </c>
      <c r="C7" s="65" t="s">
        <v>67</v>
      </c>
      <c r="D7" s="36" t="s">
        <v>173</v>
      </c>
      <c r="E7" s="39"/>
      <c r="F7" s="9">
        <v>0</v>
      </c>
      <c r="G7" s="59">
        <v>320</v>
      </c>
      <c r="H7" s="23">
        <v>0</v>
      </c>
      <c r="I7" s="6">
        <v>0</v>
      </c>
      <c r="J7" s="57" t="str">
        <f>IF(H11=0,"",IF(I11=0,"Sprint 1",IF(H11&lt;I11,"Sprint 1","Sprint 2")))</f>
        <v>Sprint 2</v>
      </c>
      <c r="K7" s="59">
        <v>160</v>
      </c>
      <c r="L7" s="9">
        <v>0</v>
      </c>
      <c r="M7" s="41">
        <v>0</v>
      </c>
      <c r="N7" s="57" t="str">
        <f>IF(L11=0,"",IF(M11=0,"Slalom 1",IF(L11&lt;M11,"Slalom 1","Slalom 2")))</f>
        <v>Slalom 1</v>
      </c>
      <c r="O7" s="49">
        <v>216</v>
      </c>
      <c r="P7" s="52">
        <f>IF((G7+K7+O7)=0,"",G7+K7+O7)</f>
        <v>696</v>
      </c>
    </row>
    <row r="8" spans="1:16" ht="12.75" customHeight="1">
      <c r="A8" s="63"/>
      <c r="B8" s="63"/>
      <c r="C8" s="66"/>
      <c r="D8" s="37" t="s">
        <v>174</v>
      </c>
      <c r="E8" s="27"/>
      <c r="F8" s="29">
        <v>0.028177083333333335</v>
      </c>
      <c r="G8" s="60"/>
      <c r="H8" s="24">
        <v>0.0007037037037037038</v>
      </c>
      <c r="I8" s="8">
        <v>0.0006965277777777777</v>
      </c>
      <c r="J8" s="58"/>
      <c r="K8" s="60"/>
      <c r="L8" s="42">
        <v>0.001357638888888889</v>
      </c>
      <c r="M8" s="43"/>
      <c r="N8" s="58"/>
      <c r="O8" s="50"/>
      <c r="P8" s="53"/>
    </row>
    <row r="9" spans="1:16" ht="12.75" customHeight="1">
      <c r="A9" s="63"/>
      <c r="B9" s="63"/>
      <c r="C9" s="66"/>
      <c r="D9" s="37" t="s">
        <v>175</v>
      </c>
      <c r="E9" s="27"/>
      <c r="F9" s="33"/>
      <c r="G9" s="60"/>
      <c r="H9" s="55"/>
      <c r="I9" s="56"/>
      <c r="J9" s="58"/>
      <c r="K9" s="60"/>
      <c r="L9" s="30">
        <v>5.7870370370370366E-05</v>
      </c>
      <c r="M9" s="19"/>
      <c r="N9" s="58"/>
      <c r="O9" s="50"/>
      <c r="P9" s="53"/>
    </row>
    <row r="10" spans="1:16" ht="12.75" customHeight="1">
      <c r="A10" s="63"/>
      <c r="B10" s="63"/>
      <c r="C10" s="66"/>
      <c r="D10" s="37" t="s">
        <v>176</v>
      </c>
      <c r="E10" s="27"/>
      <c r="F10" s="7"/>
      <c r="G10" s="60"/>
      <c r="H10" s="55"/>
      <c r="I10" s="56"/>
      <c r="J10" s="58"/>
      <c r="K10" s="60"/>
      <c r="L10" s="34"/>
      <c r="M10" s="11"/>
      <c r="N10" s="58"/>
      <c r="O10" s="50"/>
      <c r="P10" s="53"/>
    </row>
    <row r="11" spans="1:16" ht="13.5" customHeight="1" thickBot="1">
      <c r="A11" s="64"/>
      <c r="B11" s="64"/>
      <c r="C11" s="67"/>
      <c r="D11" s="38" t="s">
        <v>177</v>
      </c>
      <c r="E11" s="44"/>
      <c r="F11" s="31">
        <f>F8-F7+F9</f>
        <v>0.028177083333333335</v>
      </c>
      <c r="G11" s="61"/>
      <c r="H11" s="25">
        <f>H8-H7</f>
        <v>0.0007037037037037038</v>
      </c>
      <c r="I11" s="20">
        <f>I8-I7</f>
        <v>0.0006965277777777777</v>
      </c>
      <c r="J11" s="12">
        <f>IF(H11=0,"",IF(I11=0,H11,IF(H11&lt;I11,H11,I11)))</f>
        <v>0.0006965277777777777</v>
      </c>
      <c r="K11" s="61"/>
      <c r="L11" s="35">
        <f>L8-L7+L9</f>
        <v>0.0014155092592592594</v>
      </c>
      <c r="M11" s="12">
        <f>M8-M7+M9</f>
        <v>0</v>
      </c>
      <c r="N11" s="12">
        <f>IF(L11=0,"",IF(M11=0,L11,IF(L11&lt;M11,L11,M11)))</f>
        <v>0.0014155092592592594</v>
      </c>
      <c r="O11" s="51"/>
      <c r="P11" s="54"/>
    </row>
    <row r="12" spans="1:16" ht="13.5" customHeight="1" thickTop="1">
      <c r="A12" s="62">
        <v>3</v>
      </c>
      <c r="B12" s="62">
        <v>54</v>
      </c>
      <c r="C12" s="65" t="s">
        <v>67</v>
      </c>
      <c r="D12" s="36" t="s">
        <v>188</v>
      </c>
      <c r="E12" s="39"/>
      <c r="F12" s="9">
        <v>0</v>
      </c>
      <c r="G12" s="59">
        <v>240</v>
      </c>
      <c r="H12" s="23">
        <v>0</v>
      </c>
      <c r="I12" s="6">
        <v>0</v>
      </c>
      <c r="J12" s="57" t="str">
        <f>IF(H16=0,"",IF(I16=0,"Sprint 1",IF(H16&lt;I16,"Sprint 1","Sprint 2")))</f>
        <v>Sprint 2</v>
      </c>
      <c r="K12" s="59">
        <v>130</v>
      </c>
      <c r="L12" s="9">
        <v>0</v>
      </c>
      <c r="M12" s="41">
        <v>0</v>
      </c>
      <c r="N12" s="57" t="str">
        <f>IF(L16=0,"",IF(M16=0,"Slalom 1",IF(L16&lt;M16,"Slalom 1","Slalom 2")))</f>
        <v>Slalom 2</v>
      </c>
      <c r="O12" s="49">
        <v>240</v>
      </c>
      <c r="P12" s="52">
        <f>IF((G12+K12+O12)=0,"",G12+K12+O12)</f>
        <v>610</v>
      </c>
    </row>
    <row r="13" spans="1:16" ht="12.75" customHeight="1">
      <c r="A13" s="63"/>
      <c r="B13" s="63"/>
      <c r="C13" s="66"/>
      <c r="D13" s="37" t="s">
        <v>189</v>
      </c>
      <c r="F13" s="29">
        <v>0.03688773148148148</v>
      </c>
      <c r="G13" s="60"/>
      <c r="H13" s="24">
        <v>0.0007222222222222222</v>
      </c>
      <c r="I13" s="8">
        <v>0.0007210648148148149</v>
      </c>
      <c r="J13" s="58"/>
      <c r="K13" s="60"/>
      <c r="L13" s="42">
        <v>0.001305902777777778</v>
      </c>
      <c r="M13" s="43">
        <v>0.0012797453703703703</v>
      </c>
      <c r="N13" s="58"/>
      <c r="O13" s="50"/>
      <c r="P13" s="53"/>
    </row>
    <row r="14" spans="1:16" ht="12.75" customHeight="1">
      <c r="A14" s="63"/>
      <c r="B14" s="63"/>
      <c r="C14" s="66"/>
      <c r="D14" s="37" t="s">
        <v>190</v>
      </c>
      <c r="F14" s="33"/>
      <c r="G14" s="60"/>
      <c r="H14" s="55"/>
      <c r="I14" s="56"/>
      <c r="J14" s="58"/>
      <c r="K14" s="60"/>
      <c r="L14" s="30">
        <v>5.7870370370370366E-05</v>
      </c>
      <c r="M14" s="19">
        <v>0</v>
      </c>
      <c r="N14" s="58"/>
      <c r="O14" s="50"/>
      <c r="P14" s="53"/>
    </row>
    <row r="15" spans="1:16" ht="12.75" customHeight="1">
      <c r="A15" s="63"/>
      <c r="B15" s="63"/>
      <c r="C15" s="66"/>
      <c r="D15" s="37" t="s">
        <v>191</v>
      </c>
      <c r="F15" s="7"/>
      <c r="G15" s="60"/>
      <c r="H15" s="55"/>
      <c r="I15" s="56"/>
      <c r="J15" s="58"/>
      <c r="K15" s="60"/>
      <c r="L15" s="34"/>
      <c r="M15" s="11"/>
      <c r="N15" s="58"/>
      <c r="O15" s="50"/>
      <c r="P15" s="53"/>
    </row>
    <row r="16" spans="1:16" ht="13.5" customHeight="1" thickBot="1">
      <c r="A16" s="64"/>
      <c r="B16" s="64"/>
      <c r="C16" s="67"/>
      <c r="D16" s="38" t="s">
        <v>192</v>
      </c>
      <c r="E16" s="40"/>
      <c r="F16" s="31">
        <f>F13-F12+F14</f>
        <v>0.03688773148148148</v>
      </c>
      <c r="G16" s="61"/>
      <c r="H16" s="25">
        <f>H13-H12</f>
        <v>0.0007222222222222222</v>
      </c>
      <c r="I16" s="20">
        <f>I13-I12</f>
        <v>0.0007210648148148149</v>
      </c>
      <c r="J16" s="12">
        <f>IF(H16=0,"",IF(I16=0,H16,IF(H16&lt;I16,H16,I16)))</f>
        <v>0.0007210648148148149</v>
      </c>
      <c r="K16" s="61"/>
      <c r="L16" s="35">
        <f>L13-L12+L14</f>
        <v>0.0013637731481481485</v>
      </c>
      <c r="M16" s="12">
        <f>M13-M12+M14</f>
        <v>0.0012797453703703703</v>
      </c>
      <c r="N16" s="12">
        <f>IF(L16=0,"",IF(M16=0,L16,IF(L16&lt;M16,L16,M16)))</f>
        <v>0.0012797453703703703</v>
      </c>
      <c r="O16" s="51"/>
      <c r="P16" s="54"/>
    </row>
    <row r="17" spans="1:16" ht="13.5" customHeight="1" thickTop="1">
      <c r="A17" s="62">
        <v>4</v>
      </c>
      <c r="B17" s="62">
        <v>56</v>
      </c>
      <c r="C17" s="65" t="s">
        <v>95</v>
      </c>
      <c r="D17" s="36" t="s">
        <v>183</v>
      </c>
      <c r="E17" s="39"/>
      <c r="F17" s="9">
        <v>0</v>
      </c>
      <c r="G17" s="59">
        <v>260</v>
      </c>
      <c r="H17" s="23">
        <v>0</v>
      </c>
      <c r="I17" s="6">
        <v>0</v>
      </c>
      <c r="J17" s="57" t="str">
        <f>IF(H21=0,"",IF(I21=0,"Sprint 1",IF(H21&lt;I21,"Sprint 1","Sprint 2")))</f>
        <v>Sprint 2</v>
      </c>
      <c r="K17" s="59">
        <v>144</v>
      </c>
      <c r="L17" s="9">
        <v>0</v>
      </c>
      <c r="M17" s="41">
        <v>0</v>
      </c>
      <c r="N17" s="57" t="str">
        <f>IF(L21=0,"",IF(M21=0,"Slalom 1",IF(L21&lt;M21,"Slalom 1","Slalom 2")))</f>
        <v>Slalom 2</v>
      </c>
      <c r="O17" s="49">
        <v>195</v>
      </c>
      <c r="P17" s="52">
        <f>IF((G17+K17+O17)=0,"",G17+K17+O17)</f>
        <v>599</v>
      </c>
    </row>
    <row r="18" spans="1:16" ht="12.75" customHeight="1">
      <c r="A18" s="63"/>
      <c r="B18" s="63"/>
      <c r="C18" s="66"/>
      <c r="D18" s="37" t="s">
        <v>184</v>
      </c>
      <c r="E18" s="27"/>
      <c r="F18" s="29">
        <v>0.036516203703703703</v>
      </c>
      <c r="G18" s="60"/>
      <c r="H18" s="24">
        <v>0.04097222222222222</v>
      </c>
      <c r="I18" s="8">
        <v>0.0007107638888888889</v>
      </c>
      <c r="J18" s="58"/>
      <c r="K18" s="60"/>
      <c r="L18" s="42">
        <v>0.0014856481481481483</v>
      </c>
      <c r="M18" s="43">
        <v>0.001338425925925926</v>
      </c>
      <c r="N18" s="58"/>
      <c r="O18" s="50"/>
      <c r="P18" s="53"/>
    </row>
    <row r="19" spans="1:16" ht="12.75" customHeight="1">
      <c r="A19" s="63"/>
      <c r="B19" s="63"/>
      <c r="C19" s="66"/>
      <c r="D19" s="37" t="s">
        <v>185</v>
      </c>
      <c r="E19" s="27"/>
      <c r="F19" s="33"/>
      <c r="G19" s="60"/>
      <c r="H19" s="55"/>
      <c r="I19" s="56"/>
      <c r="J19" s="58"/>
      <c r="K19" s="60"/>
      <c r="L19" s="30">
        <v>5.7870370370370366E-05</v>
      </c>
      <c r="M19" s="19">
        <v>0.00011574074074074073</v>
      </c>
      <c r="N19" s="58"/>
      <c r="O19" s="50"/>
      <c r="P19" s="53"/>
    </row>
    <row r="20" spans="1:16" ht="12.75" customHeight="1">
      <c r="A20" s="63"/>
      <c r="B20" s="63"/>
      <c r="C20" s="66"/>
      <c r="D20" s="37" t="s">
        <v>186</v>
      </c>
      <c r="E20" s="27"/>
      <c r="F20" s="7"/>
      <c r="G20" s="60"/>
      <c r="H20" s="55"/>
      <c r="I20" s="56"/>
      <c r="J20" s="58"/>
      <c r="K20" s="60"/>
      <c r="L20" s="34"/>
      <c r="M20" s="11"/>
      <c r="N20" s="58"/>
      <c r="O20" s="50"/>
      <c r="P20" s="53"/>
    </row>
    <row r="21" spans="1:16" ht="13.5" customHeight="1" thickBot="1">
      <c r="A21" s="64"/>
      <c r="B21" s="64"/>
      <c r="C21" s="67"/>
      <c r="D21" s="38" t="s">
        <v>187</v>
      </c>
      <c r="E21" s="44"/>
      <c r="F21" s="31">
        <f>F18-F17+F19</f>
        <v>0.036516203703703703</v>
      </c>
      <c r="G21" s="61"/>
      <c r="H21" s="25">
        <f>H18-H17</f>
        <v>0.04097222222222222</v>
      </c>
      <c r="I21" s="20">
        <f>I18-I17</f>
        <v>0.0007107638888888889</v>
      </c>
      <c r="J21" s="12">
        <f>IF(H21=0,"",IF(I21=0,H21,IF(H21&lt;I21,H21,I21)))</f>
        <v>0.0007107638888888889</v>
      </c>
      <c r="K21" s="61"/>
      <c r="L21" s="35">
        <f>L18-L17+L19</f>
        <v>0.0015435185185185187</v>
      </c>
      <c r="M21" s="12">
        <f>M18-M17+M19</f>
        <v>0.0014541666666666668</v>
      </c>
      <c r="N21" s="12">
        <f>IF(L21=0,"",IF(M21=0,L21,IF(L21&lt;M21,L21,M21)))</f>
        <v>0.0014541666666666668</v>
      </c>
      <c r="O21" s="51"/>
      <c r="P21" s="54"/>
    </row>
    <row r="22" spans="1:16" ht="13.5" customHeight="1" thickTop="1">
      <c r="A22" s="62">
        <v>5</v>
      </c>
      <c r="B22" s="62">
        <v>55</v>
      </c>
      <c r="C22" s="68" t="s">
        <v>121</v>
      </c>
      <c r="D22" s="36" t="s">
        <v>178</v>
      </c>
      <c r="E22" s="39"/>
      <c r="F22" s="9">
        <v>0</v>
      </c>
      <c r="G22" s="59">
        <v>288</v>
      </c>
      <c r="H22" s="23">
        <v>0</v>
      </c>
      <c r="I22" s="6">
        <v>0</v>
      </c>
      <c r="J22" s="57">
        <f>IF(H26=0,"",IF(I26=0,"Sprint 1",IF(H26&lt;I26,"Sprint 1","Sprint 2")))</f>
      </c>
      <c r="K22" s="59"/>
      <c r="L22" s="9">
        <v>0</v>
      </c>
      <c r="M22" s="41">
        <v>0</v>
      </c>
      <c r="N22" s="57">
        <f>IF(L26=0,"",IF(M26=0,"Slalom 1",IF(L26&lt;M26,"Slalom 1","Slalom 2")))</f>
      </c>
      <c r="O22" s="49">
        <v>0</v>
      </c>
      <c r="P22" s="52">
        <f>IF((G22+K22+O22)=0,"",G22+K22+O22)</f>
        <v>288</v>
      </c>
    </row>
    <row r="23" spans="1:16" ht="12.75" customHeight="1">
      <c r="A23" s="63"/>
      <c r="B23" s="63"/>
      <c r="C23" s="69"/>
      <c r="D23" s="37" t="s">
        <v>179</v>
      </c>
      <c r="E23" s="27"/>
      <c r="F23" s="29">
        <v>0.032853009259259255</v>
      </c>
      <c r="G23" s="60"/>
      <c r="H23" s="24"/>
      <c r="I23" s="8"/>
      <c r="J23" s="58"/>
      <c r="K23" s="60"/>
      <c r="L23" s="42"/>
      <c r="M23" s="43"/>
      <c r="N23" s="58"/>
      <c r="O23" s="50"/>
      <c r="P23" s="53"/>
    </row>
    <row r="24" spans="1:16" ht="12.75" customHeight="1">
      <c r="A24" s="63"/>
      <c r="B24" s="63"/>
      <c r="C24" s="69"/>
      <c r="D24" s="37" t="s">
        <v>180</v>
      </c>
      <c r="E24" s="27"/>
      <c r="F24" s="33"/>
      <c r="G24" s="60"/>
      <c r="H24" s="55"/>
      <c r="I24" s="56"/>
      <c r="J24" s="58"/>
      <c r="K24" s="60"/>
      <c r="L24" s="30"/>
      <c r="M24" s="19"/>
      <c r="N24" s="58"/>
      <c r="O24" s="50"/>
      <c r="P24" s="53"/>
    </row>
    <row r="25" spans="1:16" ht="12.75" customHeight="1">
      <c r="A25" s="63"/>
      <c r="B25" s="63"/>
      <c r="C25" s="69"/>
      <c r="D25" s="37" t="s">
        <v>181</v>
      </c>
      <c r="E25" s="27"/>
      <c r="F25" s="7"/>
      <c r="G25" s="60"/>
      <c r="H25" s="55"/>
      <c r="I25" s="56"/>
      <c r="J25" s="58"/>
      <c r="K25" s="60"/>
      <c r="L25" s="34"/>
      <c r="M25" s="11"/>
      <c r="N25" s="58"/>
      <c r="O25" s="50"/>
      <c r="P25" s="53"/>
    </row>
    <row r="26" spans="1:16" ht="13.5" customHeight="1" thickBot="1">
      <c r="A26" s="64"/>
      <c r="B26" s="64"/>
      <c r="C26" s="70"/>
      <c r="D26" s="38" t="s">
        <v>182</v>
      </c>
      <c r="E26" s="40"/>
      <c r="F26" s="31">
        <f>F23-F22+F24</f>
        <v>0.032853009259259255</v>
      </c>
      <c r="G26" s="61"/>
      <c r="H26" s="25">
        <f>H23-H22</f>
        <v>0</v>
      </c>
      <c r="I26" s="20">
        <f>I23-I22</f>
        <v>0</v>
      </c>
      <c r="J26" s="12">
        <f>IF(H26=0,"",IF(I26=0,H26,IF(H26&lt;I26,H26,I26)))</f>
      </c>
      <c r="K26" s="61"/>
      <c r="L26" s="35">
        <f>L23-L22+L24</f>
        <v>0</v>
      </c>
      <c r="M26" s="12">
        <f>M23-M22+M24</f>
        <v>0</v>
      </c>
      <c r="N26" s="12">
        <f>IF(L26=0,"",IF(M26=0,L26,IF(L26&lt;M26,L26,M26)))</f>
      </c>
      <c r="O26" s="51"/>
      <c r="P26" s="54"/>
    </row>
    <row r="27" ht="13.5" thickTop="1"/>
  </sheetData>
  <sheetProtection/>
  <mergeCells count="55">
    <mergeCell ref="J2:J5"/>
    <mergeCell ref="O7:O11"/>
    <mergeCell ref="P7:P11"/>
    <mergeCell ref="H9:H10"/>
    <mergeCell ref="I9:I10"/>
    <mergeCell ref="J7:J10"/>
    <mergeCell ref="A2:A6"/>
    <mergeCell ref="B2:B6"/>
    <mergeCell ref="C2:C6"/>
    <mergeCell ref="G2:G6"/>
    <mergeCell ref="P2:P6"/>
    <mergeCell ref="H4:H5"/>
    <mergeCell ref="I4:I5"/>
    <mergeCell ref="K2:K6"/>
    <mergeCell ref="N2:N5"/>
    <mergeCell ref="O2:O6"/>
    <mergeCell ref="P12:P16"/>
    <mergeCell ref="H14:H15"/>
    <mergeCell ref="I14:I15"/>
    <mergeCell ref="K12:K16"/>
    <mergeCell ref="N12:N15"/>
    <mergeCell ref="O12:O16"/>
    <mergeCell ref="J12:J15"/>
    <mergeCell ref="J17:J20"/>
    <mergeCell ref="A17:A21"/>
    <mergeCell ref="B17:B21"/>
    <mergeCell ref="C17:C21"/>
    <mergeCell ref="G17:G21"/>
    <mergeCell ref="A12:A16"/>
    <mergeCell ref="B12:B16"/>
    <mergeCell ref="C12:C16"/>
    <mergeCell ref="G12:G16"/>
    <mergeCell ref="A7:A11"/>
    <mergeCell ref="B7:B11"/>
    <mergeCell ref="C7:C11"/>
    <mergeCell ref="G7:G11"/>
    <mergeCell ref="K7:K11"/>
    <mergeCell ref="N7:N10"/>
    <mergeCell ref="A22:A26"/>
    <mergeCell ref="B22:B26"/>
    <mergeCell ref="C22:C26"/>
    <mergeCell ref="G22:G26"/>
    <mergeCell ref="P17:P21"/>
    <mergeCell ref="H19:H20"/>
    <mergeCell ref="I19:I20"/>
    <mergeCell ref="K17:K21"/>
    <mergeCell ref="N17:N20"/>
    <mergeCell ref="O17:O21"/>
    <mergeCell ref="P22:P26"/>
    <mergeCell ref="H24:H25"/>
    <mergeCell ref="I24:I25"/>
    <mergeCell ref="K22:K26"/>
    <mergeCell ref="N22:N25"/>
    <mergeCell ref="O22:O26"/>
    <mergeCell ref="J22:J25"/>
  </mergeCells>
  <printOptions/>
  <pageMargins left="0.24" right="0.37" top="0.67" bottom="0.91" header="0.29" footer="0.5118110236220472"/>
  <pageSetup horizontalDpi="300" verticalDpi="300" orientation="landscape" paperSize="9" scale="83" r:id="rId1"/>
  <headerFooter alignWithMargins="0">
    <oddHeader>&amp;L&amp;"Arial CE,tučné"&amp;18Žactvo&amp;R&amp;T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SVoČR</Manager>
  <Company>Crawly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 závodů sezona 2002</dc:title>
  <dc:subject/>
  <dc:creator>Viper</dc:creator>
  <cp:keywords/>
  <dc:description/>
  <cp:lastModifiedBy>P</cp:lastModifiedBy>
  <cp:lastPrinted>2002-05-12T09:14:51Z</cp:lastPrinted>
  <dcterms:created xsi:type="dcterms:W3CDTF">2001-05-12T08:54:06Z</dcterms:created>
  <dcterms:modified xsi:type="dcterms:W3CDTF">2011-03-30T06:56:06Z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Viper Crawly</vt:lpwstr>
  </property>
</Properties>
</file>