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75" tabRatio="906" firstSheet="3" activeTab="12"/>
  </bookViews>
  <sheets>
    <sheet name="nejml žákyně 00 - 01" sheetId="1" r:id="rId1"/>
    <sheet name="nejm žáci  00 - 01" sheetId="2" r:id="rId2"/>
    <sheet name="mlad žákyně 98 - 99" sheetId="3" r:id="rId3"/>
    <sheet name="mlad žaci 98-99" sheetId="4" r:id="rId4"/>
    <sheet name="star žakyně 96 - 97" sheetId="5" r:id="rId5"/>
    <sheet name="star žáci 96 - 97" sheetId="6" r:id="rId6"/>
    <sheet name="ml dodrostenky 94 - 95" sheetId="7" r:id="rId7"/>
    <sheet name="ml dorostenci 94 - 95" sheetId="8" r:id="rId8"/>
    <sheet name="starší dorostenky 92 - 93" sheetId="9" r:id="rId9"/>
    <sheet name="st dorostenci 92 - 93" sheetId="10" r:id="rId10"/>
    <sheet name="ženy 91 a starší" sheetId="11" r:id="rId11"/>
    <sheet name="muži 91 -71" sheetId="12" r:id="rId12"/>
    <sheet name="muži 70 a starší" sheetId="13" r:id="rId13"/>
  </sheets>
  <definedNames/>
  <calcPr fullCalcOnLoad="1"/>
</workbook>
</file>

<file path=xl/sharedStrings.xml><?xml version="1.0" encoding="utf-8"?>
<sst xmlns="http://schemas.openxmlformats.org/spreadsheetml/2006/main" count="1682" uniqueCount="619">
  <si>
    <t>body</t>
  </si>
  <si>
    <t>závody</t>
  </si>
  <si>
    <t>pořadí</t>
  </si>
  <si>
    <t>Jméno</t>
  </si>
  <si>
    <t>Přijmení</t>
  </si>
  <si>
    <t>Oddíl</t>
  </si>
  <si>
    <t>Roč.nar.</t>
  </si>
  <si>
    <t>celkem</t>
  </si>
  <si>
    <t>Kristýna</t>
  </si>
  <si>
    <t>Josef</t>
  </si>
  <si>
    <t>Marek</t>
  </si>
  <si>
    <t>Ondřej</t>
  </si>
  <si>
    <t>Tomáš</t>
  </si>
  <si>
    <t>Pavel</t>
  </si>
  <si>
    <t>Jiří</t>
  </si>
  <si>
    <t>Vojtěch</t>
  </si>
  <si>
    <t>Michal</t>
  </si>
  <si>
    <t>Michaela</t>
  </si>
  <si>
    <t>Markéta</t>
  </si>
  <si>
    <t>Denisa</t>
  </si>
  <si>
    <t>Lucie</t>
  </si>
  <si>
    <t>Zuzana</t>
  </si>
  <si>
    <t>Tereza</t>
  </si>
  <si>
    <t>Lukáš</t>
  </si>
  <si>
    <t>Martin</t>
  </si>
  <si>
    <t>Jan</t>
  </si>
  <si>
    <t>Petr</t>
  </si>
  <si>
    <t>Barbora</t>
  </si>
  <si>
    <t>Kateřina</t>
  </si>
  <si>
    <t>Radek</t>
  </si>
  <si>
    <t>Matěj</t>
  </si>
  <si>
    <t>Miroslav</t>
  </si>
  <si>
    <t>Veronika</t>
  </si>
  <si>
    <t>Iva</t>
  </si>
  <si>
    <t>David</t>
  </si>
  <si>
    <t>Zdeněk</t>
  </si>
  <si>
    <t xml:space="preserve">Jan </t>
  </si>
  <si>
    <t>Havlíček</t>
  </si>
  <si>
    <t>Jaroslav</t>
  </si>
  <si>
    <t>Milan</t>
  </si>
  <si>
    <t>Karel</t>
  </si>
  <si>
    <t>Ehrenberger</t>
  </si>
  <si>
    <t>Karolína</t>
  </si>
  <si>
    <t>Monika</t>
  </si>
  <si>
    <t>Adéla</t>
  </si>
  <si>
    <t>Jakub</t>
  </si>
  <si>
    <t>Petra</t>
  </si>
  <si>
    <t>Gregorová</t>
  </si>
  <si>
    <t>Makešová</t>
  </si>
  <si>
    <t>SKOL</t>
  </si>
  <si>
    <t>Pekař</t>
  </si>
  <si>
    <t>NMNM</t>
  </si>
  <si>
    <t>Gregor</t>
  </si>
  <si>
    <t>POHL</t>
  </si>
  <si>
    <t>Kulhánek</t>
  </si>
  <si>
    <t>SKCT</t>
  </si>
  <si>
    <t>KKHL</t>
  </si>
  <si>
    <t>SPLE</t>
  </si>
  <si>
    <t>Hynek</t>
  </si>
  <si>
    <t>Bidmon</t>
  </si>
  <si>
    <t>Vank</t>
  </si>
  <si>
    <t>Němec</t>
  </si>
  <si>
    <t>Dvořáková</t>
  </si>
  <si>
    <t>Aneta</t>
  </si>
  <si>
    <t>Teplý</t>
  </si>
  <si>
    <t>Kadlec</t>
  </si>
  <si>
    <t>Patrik</t>
  </si>
  <si>
    <t>Krška</t>
  </si>
  <si>
    <t>Janošec</t>
  </si>
  <si>
    <t>AXZR</t>
  </si>
  <si>
    <t>UNBR</t>
  </si>
  <si>
    <t>Jaroušková</t>
  </si>
  <si>
    <t>Viktor</t>
  </si>
  <si>
    <t>Kučera</t>
  </si>
  <si>
    <t>Eliška</t>
  </si>
  <si>
    <t>Stránská</t>
  </si>
  <si>
    <t>Pospíšil</t>
  </si>
  <si>
    <t>Aleš</t>
  </si>
  <si>
    <t>MASV</t>
  </si>
  <si>
    <t>Čermák</t>
  </si>
  <si>
    <t>Rauchfuss</t>
  </si>
  <si>
    <t>Svoboda</t>
  </si>
  <si>
    <t>Štěpán</t>
  </si>
  <si>
    <t>Dušan</t>
  </si>
  <si>
    <t>Mareček</t>
  </si>
  <si>
    <t>Procházka</t>
  </si>
  <si>
    <t>Vladimír</t>
  </si>
  <si>
    <t>Dytrt</t>
  </si>
  <si>
    <t>Brlica</t>
  </si>
  <si>
    <t>Otavová</t>
  </si>
  <si>
    <t>Žemlička</t>
  </si>
  <si>
    <t>započítané</t>
  </si>
  <si>
    <t>SKBR</t>
  </si>
  <si>
    <t>Agustiňák</t>
  </si>
  <si>
    <t>Nováková</t>
  </si>
  <si>
    <t>Matouš</t>
  </si>
  <si>
    <t>Friš</t>
  </si>
  <si>
    <t>Seifert</t>
  </si>
  <si>
    <t>Švandová</t>
  </si>
  <si>
    <t xml:space="preserve">Michaela </t>
  </si>
  <si>
    <t>Čermáková</t>
  </si>
  <si>
    <t>Beneš</t>
  </si>
  <si>
    <t>ZDAS</t>
  </si>
  <si>
    <t>Jaromír</t>
  </si>
  <si>
    <t>Ostrejšová</t>
  </si>
  <si>
    <t>Šulcová</t>
  </si>
  <si>
    <t>Ecler</t>
  </si>
  <si>
    <t>Syrovátková</t>
  </si>
  <si>
    <t>Černá</t>
  </si>
  <si>
    <t>Sádovská</t>
  </si>
  <si>
    <t>Kura</t>
  </si>
  <si>
    <t>Trávníček</t>
  </si>
  <si>
    <t>Buriánek</t>
  </si>
  <si>
    <t>Ročárek</t>
  </si>
  <si>
    <t>Veselský</t>
  </si>
  <si>
    <t>Slovák</t>
  </si>
  <si>
    <t>František</t>
  </si>
  <si>
    <t>Pohanka</t>
  </si>
  <si>
    <t xml:space="preserve">Kateřina </t>
  </si>
  <si>
    <t>Vendula</t>
  </si>
  <si>
    <t>Jana</t>
  </si>
  <si>
    <t xml:space="preserve">Kamila </t>
  </si>
  <si>
    <t>Vinklárková</t>
  </si>
  <si>
    <t>Svobodová</t>
  </si>
  <si>
    <t>Klára</t>
  </si>
  <si>
    <t>SKNM</t>
  </si>
  <si>
    <t>SOBL</t>
  </si>
  <si>
    <t>Filip</t>
  </si>
  <si>
    <t>Stehno</t>
  </si>
  <si>
    <t>Tkadlec</t>
  </si>
  <si>
    <t>Chroustovský</t>
  </si>
  <si>
    <t>Bořil</t>
  </si>
  <si>
    <t>Šimon</t>
  </si>
  <si>
    <t>Vítek</t>
  </si>
  <si>
    <t>Šťastný</t>
  </si>
  <si>
    <t>Lichtenberg</t>
  </si>
  <si>
    <t>Pavlína</t>
  </si>
  <si>
    <t>Borská</t>
  </si>
  <si>
    <t>Zrníková</t>
  </si>
  <si>
    <t>Slonek</t>
  </si>
  <si>
    <t xml:space="preserve">MASV </t>
  </si>
  <si>
    <t>Crha</t>
  </si>
  <si>
    <t>Hanychová</t>
  </si>
  <si>
    <t>Silvie</t>
  </si>
  <si>
    <t>Alžběta</t>
  </si>
  <si>
    <t>Greplová</t>
  </si>
  <si>
    <t>Srnská</t>
  </si>
  <si>
    <t>Stehnová</t>
  </si>
  <si>
    <t>Kalous</t>
  </si>
  <si>
    <t>Chytil</t>
  </si>
  <si>
    <t>Sláma</t>
  </si>
  <si>
    <t>Žák</t>
  </si>
  <si>
    <t>Letenská</t>
  </si>
  <si>
    <t>Horáková</t>
  </si>
  <si>
    <t>Leoš</t>
  </si>
  <si>
    <t>Telecký</t>
  </si>
  <si>
    <t>Simona</t>
  </si>
  <si>
    <t>Faltusová</t>
  </si>
  <si>
    <t>Joštová</t>
  </si>
  <si>
    <t>Macháčková</t>
  </si>
  <si>
    <t>Pokorná</t>
  </si>
  <si>
    <t>Kadlecová</t>
  </si>
  <si>
    <t>Brettfeldová</t>
  </si>
  <si>
    <t>Adamcová</t>
  </si>
  <si>
    <t>Adam</t>
  </si>
  <si>
    <t>Daniel</t>
  </si>
  <si>
    <t>Polák</t>
  </si>
  <si>
    <t>FEJE</t>
  </si>
  <si>
    <t>Kim</t>
  </si>
  <si>
    <t>Žalčík</t>
  </si>
  <si>
    <t>Honek</t>
  </si>
  <si>
    <t>Starý</t>
  </si>
  <si>
    <t>Mikuláš</t>
  </si>
  <si>
    <t>Suchodol</t>
  </si>
  <si>
    <t>Moravec</t>
  </si>
  <si>
    <t>SOZA</t>
  </si>
  <si>
    <t>Kavka</t>
  </si>
  <si>
    <t>Suchomel</t>
  </si>
  <si>
    <t>Roman</t>
  </si>
  <si>
    <t>Zadělák</t>
  </si>
  <si>
    <t>Strnad</t>
  </si>
  <si>
    <t>Bárnet</t>
  </si>
  <si>
    <t>Cimr</t>
  </si>
  <si>
    <t>9</t>
  </si>
  <si>
    <t>Dora</t>
  </si>
  <si>
    <t>Novotná</t>
  </si>
  <si>
    <t>Kovačičová</t>
  </si>
  <si>
    <t>Kopecká</t>
  </si>
  <si>
    <t>Remešová</t>
  </si>
  <si>
    <t>Vladislava</t>
  </si>
  <si>
    <t>Magdaléna</t>
  </si>
  <si>
    <t>Chlápková</t>
  </si>
  <si>
    <t>Maříková</t>
  </si>
  <si>
    <t>Trávníčková</t>
  </si>
  <si>
    <t>Hana</t>
  </si>
  <si>
    <t>Natálie</t>
  </si>
  <si>
    <t>Pecháčková</t>
  </si>
  <si>
    <t>Lada</t>
  </si>
  <si>
    <t>Hošek</t>
  </si>
  <si>
    <t>Tadeáš</t>
  </si>
  <si>
    <t>Pěkný</t>
  </si>
  <si>
    <t>Vinklárek</t>
  </si>
  <si>
    <t>Martina</t>
  </si>
  <si>
    <t>Daniela</t>
  </si>
  <si>
    <t>Marešová</t>
  </si>
  <si>
    <t>Hofmanová</t>
  </si>
  <si>
    <t>Kyncl</t>
  </si>
  <si>
    <t>Krutiš</t>
  </si>
  <si>
    <t>Minář</t>
  </si>
  <si>
    <t>Andrea</t>
  </si>
  <si>
    <t>Remeš</t>
  </si>
  <si>
    <t>1</t>
  </si>
  <si>
    <t>2</t>
  </si>
  <si>
    <t>6</t>
  </si>
  <si>
    <t>Hladíková</t>
  </si>
  <si>
    <t>Pavla</t>
  </si>
  <si>
    <t>Fajfrová</t>
  </si>
  <si>
    <t>7</t>
  </si>
  <si>
    <t>8</t>
  </si>
  <si>
    <t>15</t>
  </si>
  <si>
    <t>Vodehnalová</t>
  </si>
  <si>
    <t>Střihavková</t>
  </si>
  <si>
    <t>3</t>
  </si>
  <si>
    <t>4</t>
  </si>
  <si>
    <t>16</t>
  </si>
  <si>
    <t>5</t>
  </si>
  <si>
    <t>14</t>
  </si>
  <si>
    <t>Exler</t>
  </si>
  <si>
    <t>Novotný</t>
  </si>
  <si>
    <t>Morkes</t>
  </si>
  <si>
    <t>SKSK</t>
  </si>
  <si>
    <t>Knápek</t>
  </si>
  <si>
    <t>18</t>
  </si>
  <si>
    <t>Luděk</t>
  </si>
  <si>
    <t>Kategorie:  starší dorostenci - 1991 - 1992</t>
  </si>
  <si>
    <t>10</t>
  </si>
  <si>
    <t>11</t>
  </si>
  <si>
    <t>12</t>
  </si>
  <si>
    <t>13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</si>
  <si>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</si>
  <si>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</si>
  <si>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</si>
  <si>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</si>
  <si>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</si>
  <si>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</si>
  <si>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</si>
  <si>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</si>
  <si>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</si>
  <si>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</si>
  <si>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</si>
  <si>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</si>
  <si>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</si>
  <si>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</si>
  <si>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</si>
  <si>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</si>
  <si>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</si>
  <si>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</si>
  <si>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</si>
  <si>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</si>
  <si>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</si>
  <si>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</si>
  <si>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</si>
  <si>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</si>
  <si>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</si>
  <si>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</si>
  <si>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</si>
  <si>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</si>
  <si>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</si>
  <si>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</si>
  <si>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</si>
  <si>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</si>
  <si>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</si>
  <si>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</si>
  <si>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</si>
  <si>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Stoklasová </t>
  </si>
  <si>
    <t>Lukešová</t>
  </si>
  <si>
    <t>Kalovská</t>
  </si>
  <si>
    <t>Nové Město na Moravě</t>
  </si>
  <si>
    <t>Mikyska</t>
  </si>
  <si>
    <t>Václav</t>
  </si>
  <si>
    <t>Doupovec</t>
  </si>
  <si>
    <t>VNBR</t>
  </si>
  <si>
    <t>Bráblík</t>
  </si>
  <si>
    <t>Břeněk</t>
  </si>
  <si>
    <t>Poulíková</t>
  </si>
  <si>
    <t>Machačová</t>
  </si>
  <si>
    <t>RDRY</t>
  </si>
  <si>
    <t>Pechoušek</t>
  </si>
  <si>
    <t>Medek</t>
  </si>
  <si>
    <t>Svatoš</t>
  </si>
  <si>
    <t>Lukáčová</t>
  </si>
  <si>
    <t>Mlčáková</t>
  </si>
  <si>
    <t>Profous</t>
  </si>
  <si>
    <t>Pňáček</t>
  </si>
  <si>
    <t>Voleský</t>
  </si>
  <si>
    <t>Novák</t>
  </si>
  <si>
    <t>Kraváček</t>
  </si>
  <si>
    <t>Radim</t>
  </si>
  <si>
    <t>Srnský</t>
  </si>
  <si>
    <t>Irena</t>
  </si>
  <si>
    <t>Antošová</t>
  </si>
  <si>
    <t>Antoš</t>
  </si>
  <si>
    <t>Večeř</t>
  </si>
  <si>
    <t>Hermann</t>
  </si>
  <si>
    <t>Macháček</t>
  </si>
  <si>
    <t>Cendelínová</t>
  </si>
  <si>
    <t>Koclířová</t>
  </si>
  <si>
    <t>Mikulová</t>
  </si>
  <si>
    <t>Doleček</t>
  </si>
  <si>
    <t>Stanislav</t>
  </si>
  <si>
    <t>Krejčířová</t>
  </si>
  <si>
    <t>Mudrochová</t>
  </si>
  <si>
    <t>Kábele</t>
  </si>
  <si>
    <t>Znojemský</t>
  </si>
  <si>
    <t>Robert</t>
  </si>
  <si>
    <t>Snítilová</t>
  </si>
  <si>
    <t>Tomášek</t>
  </si>
  <si>
    <t>Louvarová</t>
  </si>
  <si>
    <t>Chmelíček</t>
  </si>
  <si>
    <t>Jordan</t>
  </si>
  <si>
    <t>Raus</t>
  </si>
  <si>
    <t>Evžen</t>
  </si>
  <si>
    <t>Faltus</t>
  </si>
  <si>
    <t>Večer</t>
  </si>
  <si>
    <t>Šárka</t>
  </si>
  <si>
    <t>Klaclová</t>
  </si>
  <si>
    <t>Hýbl</t>
  </si>
  <si>
    <t>Švanda</t>
  </si>
  <si>
    <t>Zahradník</t>
  </si>
  <si>
    <t>Jurovatý</t>
  </si>
  <si>
    <t>Magdalena</t>
  </si>
  <si>
    <t>Ladislav</t>
  </si>
  <si>
    <t>Kánský</t>
  </si>
  <si>
    <t>Bedeč</t>
  </si>
  <si>
    <t>Hořínková</t>
  </si>
  <si>
    <t>Ludmila</t>
  </si>
  <si>
    <t>Dita</t>
  </si>
  <si>
    <t>Marshall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</si>
  <si>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</si>
  <si>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</si>
  <si>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</si>
  <si>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</si>
  <si>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</si>
  <si>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</si>
  <si>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</si>
  <si>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</si>
  <si>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</si>
  <si>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</si>
  <si>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</si>
  <si>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</si>
  <si>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</si>
  <si>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Fellner</t>
  </si>
  <si>
    <t>Brodina</t>
  </si>
  <si>
    <t>Českomoravský pohár v běhu na lyžích - 2010</t>
  </si>
  <si>
    <t>Kategorie:  nejmladší žákyně - 2000 - 2001</t>
  </si>
  <si>
    <t>Marta</t>
  </si>
  <si>
    <t>Slonková</t>
  </si>
  <si>
    <t>Mašterová</t>
  </si>
  <si>
    <t>Zámečníková</t>
  </si>
  <si>
    <t>Sára</t>
  </si>
  <si>
    <t>Šaclová</t>
  </si>
  <si>
    <t>Patricie</t>
  </si>
  <si>
    <t>Lédlová</t>
  </si>
  <si>
    <t>Hermanová</t>
  </si>
  <si>
    <t>VALM</t>
  </si>
  <si>
    <t>René</t>
  </si>
  <si>
    <t>Horákovský</t>
  </si>
  <si>
    <t xml:space="preserve">Vladimír </t>
  </si>
  <si>
    <t>Žváček</t>
  </si>
  <si>
    <t>Dresler</t>
  </si>
  <si>
    <t>Přecechtělová</t>
  </si>
  <si>
    <t>Tvarůžková</t>
  </si>
  <si>
    <t>Krupová</t>
  </si>
  <si>
    <t>Pěčonková</t>
  </si>
  <si>
    <t>Sedláček</t>
  </si>
  <si>
    <t>Lavička</t>
  </si>
  <si>
    <t>TJFR</t>
  </si>
  <si>
    <t>Herman</t>
  </si>
  <si>
    <t>Vopařilová</t>
  </si>
  <si>
    <t>Tylová</t>
  </si>
  <si>
    <t>Kategorie:  nejmladší žáci -2000 - 2001</t>
  </si>
  <si>
    <t>Kategorie:  mladší žákyně - 1998 - 1999</t>
  </si>
  <si>
    <t>Kategorie: Mladší žáci 1998 - 1999</t>
  </si>
  <si>
    <t>Kategorie:  starší žákyně - 1996 - 1997</t>
  </si>
  <si>
    <t>Kategorie:  starší žáci 1996 -1997</t>
  </si>
  <si>
    <t>Vilém</t>
  </si>
  <si>
    <t>Bystroň</t>
  </si>
  <si>
    <t>Ambrož</t>
  </si>
  <si>
    <t>Hondl</t>
  </si>
  <si>
    <t>Jirásková</t>
  </si>
  <si>
    <t>Kategorie:  mladší dorostenky - 1994 - 1995</t>
  </si>
  <si>
    <t>Tůmová</t>
  </si>
  <si>
    <t>Doležalová</t>
  </si>
  <si>
    <t>Kategorie:  mladší dorostenci -  1994 - 1995</t>
  </si>
  <si>
    <t>Vladislav</t>
  </si>
  <si>
    <t>Janíček</t>
  </si>
  <si>
    <t>Kautz</t>
  </si>
  <si>
    <t>Kategorie:  starší dorostenky - 1992 - 1993</t>
  </si>
  <si>
    <t>Lavičková</t>
  </si>
  <si>
    <t>Rosenbergová</t>
  </si>
  <si>
    <t>Píč</t>
  </si>
  <si>
    <t>Šabata</t>
  </si>
  <si>
    <t>Čáň</t>
  </si>
  <si>
    <t>Dostál</t>
  </si>
  <si>
    <t>Kategorie:  ženy a juniorky - 1991 a starší</t>
  </si>
  <si>
    <t>Horčička</t>
  </si>
  <si>
    <t>DULI</t>
  </si>
  <si>
    <t>Zapalač</t>
  </si>
  <si>
    <t>Štěpánek</t>
  </si>
  <si>
    <t>SKZA</t>
  </si>
  <si>
    <t>70</t>
  </si>
  <si>
    <t>Kategorie:  muži 1970 a starší</t>
  </si>
  <si>
    <t>Kategorie:  muži a junioři - 1991 - 1971</t>
  </si>
  <si>
    <t>Jirásek</t>
  </si>
  <si>
    <t>SPPO</t>
  </si>
  <si>
    <t>Jisl</t>
  </si>
  <si>
    <t>Richard</t>
  </si>
  <si>
    <t>JBCN</t>
  </si>
  <si>
    <t>Consulta Vyškov</t>
  </si>
  <si>
    <t>Stuchlík</t>
  </si>
  <si>
    <t>Hlinsko</t>
  </si>
  <si>
    <t>Kroulíková</t>
  </si>
  <si>
    <t>Žaneta</t>
  </si>
  <si>
    <t>Mrklovská</t>
  </si>
  <si>
    <t>Dana</t>
  </si>
  <si>
    <t>Smrčková</t>
  </si>
  <si>
    <t>Šilarová</t>
  </si>
  <si>
    <t>Pilná</t>
  </si>
  <si>
    <t>Bíško</t>
  </si>
  <si>
    <t>Holfeuer</t>
  </si>
  <si>
    <t>Klimánková</t>
  </si>
  <si>
    <t>Málek</t>
  </si>
  <si>
    <t>Rolínková</t>
  </si>
  <si>
    <t>Ivo</t>
  </si>
  <si>
    <t>Svratka</t>
  </si>
  <si>
    <t>Maroš</t>
  </si>
  <si>
    <t>PAR</t>
  </si>
  <si>
    <t>Kotyza</t>
  </si>
  <si>
    <t>KKLE</t>
  </si>
  <si>
    <t>ŽAMB</t>
  </si>
  <si>
    <t>Krejsa</t>
  </si>
  <si>
    <t>Česká Třebová</t>
  </si>
  <si>
    <t>Filipovová</t>
  </si>
  <si>
    <t>5 - 6</t>
  </si>
  <si>
    <t>15 - 16</t>
  </si>
  <si>
    <t>Bálková</t>
  </si>
  <si>
    <t>10 - 11</t>
  </si>
  <si>
    <t>7 - 9</t>
  </si>
  <si>
    <t>14 - 15</t>
  </si>
  <si>
    <t>Šimůnková</t>
  </si>
  <si>
    <t>ISCAREX</t>
  </si>
  <si>
    <t>Šimůnek</t>
  </si>
  <si>
    <t>Mrián</t>
  </si>
  <si>
    <t>LKLO</t>
  </si>
  <si>
    <t>Vacek</t>
  </si>
  <si>
    <t>Stránský</t>
  </si>
  <si>
    <t>Brodinová</t>
  </si>
  <si>
    <t>Myslivcová</t>
  </si>
  <si>
    <t>Kužel</t>
  </si>
  <si>
    <t>Kutra</t>
  </si>
  <si>
    <t>Smitek</t>
  </si>
  <si>
    <t>Pařízek</t>
  </si>
  <si>
    <t>Iveta</t>
  </si>
  <si>
    <t>Zaděláková</t>
  </si>
  <si>
    <t>Nečasová</t>
  </si>
  <si>
    <t>Křivánek</t>
  </si>
  <si>
    <t>Krejčíř</t>
  </si>
  <si>
    <t>Dominik</t>
  </si>
  <si>
    <t>Kábelová</t>
  </si>
  <si>
    <t>Chrástková</t>
  </si>
  <si>
    <t>Klimešová</t>
  </si>
  <si>
    <t>Inka</t>
  </si>
  <si>
    <t>Hlobil</t>
  </si>
  <si>
    <t>Letohrad</t>
  </si>
  <si>
    <t>Fellnerová</t>
  </si>
  <si>
    <t>Řehák</t>
  </si>
  <si>
    <t>Karlík</t>
  </si>
  <si>
    <t>Byliak</t>
  </si>
  <si>
    <t>Jonáš</t>
  </si>
  <si>
    <t>Adamníková</t>
  </si>
  <si>
    <t>Zářecký</t>
  </si>
  <si>
    <t>Levý</t>
  </si>
  <si>
    <t>21 - 22</t>
  </si>
  <si>
    <t>24 - 26</t>
  </si>
  <si>
    <t>29 - 30</t>
  </si>
  <si>
    <t>13 - 14</t>
  </si>
  <si>
    <t>27 - 28</t>
  </si>
  <si>
    <t>11 - 12</t>
  </si>
  <si>
    <t>20 - 22</t>
  </si>
  <si>
    <t>27 - 29</t>
  </si>
  <si>
    <t>Klášterec</t>
  </si>
  <si>
    <t>Králíky</t>
  </si>
  <si>
    <t>Pohledec</t>
  </si>
  <si>
    <t>Olbrich</t>
  </si>
  <si>
    <t>Olbrichová</t>
  </si>
  <si>
    <t>Valenta</t>
  </si>
  <si>
    <t>SOKL</t>
  </si>
  <si>
    <t>Fáberová</t>
  </si>
  <si>
    <t>Költö</t>
  </si>
  <si>
    <t>Morávek</t>
  </si>
  <si>
    <t>Vlastimil</t>
  </si>
  <si>
    <t>Štumpf</t>
  </si>
  <si>
    <t>Eda</t>
  </si>
  <si>
    <t>Kestler</t>
  </si>
  <si>
    <t>Kutín</t>
  </si>
  <si>
    <t>Jirčík</t>
  </si>
  <si>
    <t>SOKU</t>
  </si>
  <si>
    <t>YOGI</t>
  </si>
  <si>
    <t>BEFI</t>
  </si>
  <si>
    <t>Liška</t>
  </si>
  <si>
    <t>FORT UO</t>
  </si>
  <si>
    <t>TJJK</t>
  </si>
  <si>
    <t>12 - 13</t>
  </si>
  <si>
    <t>19 - 20</t>
  </si>
  <si>
    <t>Matoušek</t>
  </si>
  <si>
    <t>Šumperk</t>
  </si>
  <si>
    <t>Vývoda</t>
  </si>
  <si>
    <t>FSMB</t>
  </si>
  <si>
    <t>Feranec</t>
  </si>
  <si>
    <t>Kubíček</t>
  </si>
  <si>
    <t>Hekrlík</t>
  </si>
  <si>
    <t>Kryštof</t>
  </si>
  <si>
    <t>16 - 17</t>
  </si>
  <si>
    <t>28 - 29</t>
  </si>
  <si>
    <t>8 - 9</t>
  </si>
  <si>
    <t>Švéda</t>
  </si>
  <si>
    <t>25 - 28</t>
  </si>
  <si>
    <t>30 - 31</t>
  </si>
  <si>
    <t>Ondrušková</t>
  </si>
  <si>
    <t>Fortex</t>
  </si>
  <si>
    <t>Ondruška</t>
  </si>
  <si>
    <t>Divíšek</t>
  </si>
  <si>
    <t>Lišková</t>
  </si>
  <si>
    <t>Růžena</t>
  </si>
  <si>
    <t>Jitka</t>
  </si>
  <si>
    <t>FORTEX</t>
  </si>
  <si>
    <t>Komárková</t>
  </si>
  <si>
    <t>Eva</t>
  </si>
  <si>
    <t>Cyklo Pol.</t>
  </si>
  <si>
    <t>Medlíková</t>
  </si>
  <si>
    <t>Míla</t>
  </si>
  <si>
    <t>Špačková</t>
  </si>
  <si>
    <t>Jaroslava</t>
  </si>
  <si>
    <t>Maradová</t>
  </si>
  <si>
    <t>Marie</t>
  </si>
  <si>
    <t>Tempír</t>
  </si>
  <si>
    <t>SOST</t>
  </si>
  <si>
    <t>Fišnar</t>
  </si>
  <si>
    <t>SKI SUM.</t>
  </si>
  <si>
    <t>Urban</t>
  </si>
  <si>
    <t>Rostislav</t>
  </si>
  <si>
    <t>Vošický</t>
  </si>
  <si>
    <t>SK SUM.</t>
  </si>
  <si>
    <t>Mádr</t>
  </si>
  <si>
    <t xml:space="preserve">AD Pemak </t>
  </si>
  <si>
    <t>R-K</t>
  </si>
  <si>
    <t>Vymazal</t>
  </si>
  <si>
    <t>23 - 25</t>
  </si>
  <si>
    <t xml:space="preserve">39 </t>
  </si>
  <si>
    <t>40 - 44</t>
  </si>
  <si>
    <t>45 - 49</t>
  </si>
  <si>
    <t>53 - 55</t>
  </si>
  <si>
    <t>Thomas</t>
  </si>
  <si>
    <t>SKI Šum.</t>
  </si>
  <si>
    <t>Kulich</t>
  </si>
  <si>
    <t>SKI Štern.</t>
  </si>
  <si>
    <t>Ženáč</t>
  </si>
  <si>
    <t>ASPV Šum.</t>
  </si>
  <si>
    <t>Václavek</t>
  </si>
  <si>
    <t>Cejnar</t>
  </si>
  <si>
    <t>Křivohlávek</t>
  </si>
  <si>
    <t>Sapoušek</t>
  </si>
  <si>
    <t>Diblík</t>
  </si>
  <si>
    <t>SOLIS</t>
  </si>
  <si>
    <t>SOHK</t>
  </si>
  <si>
    <t>Areco HK</t>
  </si>
  <si>
    <t>Poláková</t>
  </si>
  <si>
    <t>Anna</t>
  </si>
  <si>
    <t>Strouhalová</t>
  </si>
  <si>
    <t>Hlaváčová</t>
  </si>
  <si>
    <t>23 - 24</t>
  </si>
  <si>
    <t>25 - 26</t>
  </si>
  <si>
    <t>Strouhal</t>
  </si>
  <si>
    <t xml:space="preserve">Jonáš </t>
  </si>
  <si>
    <t>AXIOM</t>
  </si>
  <si>
    <t>18 - 19</t>
  </si>
  <si>
    <t>21 - 23</t>
  </si>
  <si>
    <t>31 - 32</t>
  </si>
  <si>
    <t>Teplá</t>
  </si>
  <si>
    <t>Janočková</t>
  </si>
  <si>
    <t>FENIX</t>
  </si>
  <si>
    <t>28 - 30</t>
  </si>
  <si>
    <t>Hlaváč</t>
  </si>
  <si>
    <t xml:space="preserve">13 -14 </t>
  </si>
  <si>
    <t>Sotniková</t>
  </si>
  <si>
    <t>22 - 23</t>
  </si>
  <si>
    <t>18 -19</t>
  </si>
  <si>
    <t>7 - 8</t>
  </si>
  <si>
    <t>8 -9</t>
  </si>
  <si>
    <t>12 -13</t>
  </si>
  <si>
    <t xml:space="preserve">12 -13 </t>
  </si>
  <si>
    <t>Machová</t>
  </si>
  <si>
    <t>Květa</t>
  </si>
  <si>
    <t>Volkmannová</t>
  </si>
  <si>
    <t>jana</t>
  </si>
  <si>
    <t xml:space="preserve">7 -9 </t>
  </si>
  <si>
    <t>10 - 13</t>
  </si>
  <si>
    <t>14 - 17</t>
  </si>
  <si>
    <t>16 - 21</t>
  </si>
  <si>
    <t>22 - 24</t>
  </si>
  <si>
    <t>25 - 27</t>
  </si>
  <si>
    <t>26 - 27</t>
  </si>
  <si>
    <t xml:space="preserve">28 - 29 </t>
  </si>
  <si>
    <t>30 - 32</t>
  </si>
  <si>
    <t>33 - 38</t>
  </si>
  <si>
    <t>Vašík</t>
  </si>
  <si>
    <t>15 -16</t>
  </si>
  <si>
    <t>17 - 21</t>
  </si>
  <si>
    <t xml:space="preserve">27 - 29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</si>
</sst>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:mm:ss.0"/>
    <numFmt numFmtId="169" formatCode="[$-405]d\.\ mmmm\ yyyy"/>
    <numFmt numFmtId="170" formatCode="d/m/yy;@"/>
    <numFmt numFmtId="171" formatCode="d/m/yyyy;@"/>
    <numFmt numFmtId="172" formatCode="dd/mm/yy;@"/>
    <numFmt numFmtId="173" formatCode="d/m;@"/>
    <numFmt numFmtId="174" formatCode="d/m/yy"/>
    <numFmt numFmtId="175" formatCode="_-* #,##0.00\ [$€-1]_-;\-* #,##0.00\ [$€-1]_-;_-* &quot;-&quot;??\ [$€-1]_-"/>
    <numFmt numFmtId="176" formatCode="000\ 00"/>
    <numFmt numFmtId="177" formatCode="[$€-2]\ #\ ##,000_);[Red]\([$€-2]\ #\ ##,000\)"/>
    <numFmt numFmtId="178" formatCode="h:mm:ss;@"/>
  </numFmts>
  <fonts count="70">
    <font>
      <sz val="10"/>
      <name val="Arial CE"/>
      <family val="0"/>
    </font>
    <font>
      <b/>
      <sz val="11"/>
      <name val="Times New Roman CE"/>
      <family val="1"/>
    </font>
    <font>
      <sz val="10"/>
      <name val="Times New Roman CE"/>
      <family val="0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b/>
      <i/>
      <sz val="9"/>
      <name val="Times New Roman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.5"/>
      <name val="TimesNewRoman,Bold"/>
      <family val="0"/>
    </font>
    <font>
      <sz val="10.5"/>
      <name val="TimesNewRoman"/>
      <family val="0"/>
    </font>
    <font>
      <b/>
      <i/>
      <sz val="10.5"/>
      <name val="TimesNewRoman,BoldItalic"/>
      <family val="0"/>
    </font>
    <font>
      <sz val="12"/>
      <color indexed="8"/>
      <name val="Verdana"/>
      <family val="2"/>
    </font>
    <font>
      <b/>
      <sz val="12"/>
      <name val="Times New Roman"/>
      <family val="1"/>
    </font>
    <font>
      <b/>
      <sz val="12"/>
      <color indexed="9"/>
      <name val="Times New Roman CE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sz val="10.5"/>
      <name val="Courier New"/>
      <family val="3"/>
    </font>
    <font>
      <sz val="11"/>
      <name val="Courier New"/>
      <family val="3"/>
    </font>
    <font>
      <i/>
      <sz val="9"/>
      <name val="Times New Roman CE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3" borderId="14" xfId="0" applyFont="1" applyFill="1" applyBorder="1" applyAlignment="1">
      <alignment horizontal="center"/>
    </xf>
    <xf numFmtId="0" fontId="9" fillId="33" borderId="14" xfId="49" applyFont="1" applyFill="1" applyBorder="1" applyAlignment="1">
      <alignment horizontal="center"/>
      <protection/>
    </xf>
    <xf numFmtId="174" fontId="9" fillId="33" borderId="10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9" fillId="3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textRotation="90"/>
    </xf>
    <xf numFmtId="0" fontId="9" fillId="33" borderId="10" xfId="0" applyFont="1" applyFill="1" applyBorder="1" applyAlignment="1">
      <alignment horizontal="center"/>
    </xf>
    <xf numFmtId="0" fontId="9" fillId="33" borderId="10" xfId="49" applyFont="1" applyFill="1" applyBorder="1" applyAlignment="1">
      <alignment horizontal="center"/>
      <protection/>
    </xf>
    <xf numFmtId="0" fontId="12" fillId="33" borderId="12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textRotation="90"/>
    </xf>
    <xf numFmtId="0" fontId="15" fillId="35" borderId="10" xfId="49" applyFont="1" applyFill="1" applyBorder="1" applyAlignment="1">
      <alignment horizontal="center"/>
      <protection/>
    </xf>
    <xf numFmtId="0" fontId="15" fillId="33" borderId="14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49" applyFont="1" applyFill="1" applyBorder="1" applyAlignment="1">
      <alignment horizontal="center"/>
      <protection/>
    </xf>
    <xf numFmtId="174" fontId="15" fillId="33" borderId="10" xfId="0" applyNumberFormat="1" applyFont="1" applyFill="1" applyBorder="1" applyAlignment="1">
      <alignment horizontal="center"/>
    </xf>
    <xf numFmtId="0" fontId="9" fillId="34" borderId="15" xfId="49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33" borderId="11" xfId="0" applyFont="1" applyFill="1" applyBorder="1" applyAlignment="1">
      <alignment horizontal="center" textRotation="90"/>
    </xf>
    <xf numFmtId="174" fontId="15" fillId="33" borderId="11" xfId="0" applyNumberFormat="1" applyFont="1" applyFill="1" applyBorder="1" applyAlignment="1">
      <alignment horizontal="center"/>
    </xf>
    <xf numFmtId="0" fontId="15" fillId="35" borderId="15" xfId="49" applyFont="1" applyFill="1" applyBorder="1" applyAlignment="1">
      <alignment horizontal="center"/>
      <protection/>
    </xf>
    <xf numFmtId="0" fontId="12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textRotation="90"/>
    </xf>
    <xf numFmtId="0" fontId="15" fillId="33" borderId="13" xfId="0" applyFont="1" applyFill="1" applyBorder="1" applyAlignment="1">
      <alignment horizontal="center" textRotation="90"/>
    </xf>
    <xf numFmtId="0" fontId="15" fillId="33" borderId="14" xfId="49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textRotation="90"/>
    </xf>
    <xf numFmtId="1" fontId="0" fillId="0" borderId="0" xfId="0" applyNumberFormat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49" applyFont="1" applyBorder="1" applyAlignment="1">
      <alignment horizontal="center"/>
      <protection/>
    </xf>
    <xf numFmtId="0" fontId="13" fillId="0" borderId="10" xfId="0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center"/>
    </xf>
    <xf numFmtId="0" fontId="9" fillId="34" borderId="18" xfId="49" applyFont="1" applyFill="1" applyBorder="1" applyAlignment="1">
      <alignment horizontal="center"/>
      <protection/>
    </xf>
    <xf numFmtId="0" fontId="9" fillId="34" borderId="12" xfId="49" applyFont="1" applyFill="1" applyBorder="1" applyAlignment="1">
      <alignment horizontal="center"/>
      <protection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2" xfId="0" applyFont="1" applyBorder="1" applyAlignment="1">
      <alignment horizontal="center"/>
    </xf>
    <xf numFmtId="174" fontId="9" fillId="33" borderId="12" xfId="0" applyNumberFormat="1" applyFont="1" applyFill="1" applyBorder="1" applyAlignment="1">
      <alignment horizontal="center"/>
    </xf>
    <xf numFmtId="174" fontId="9" fillId="33" borderId="13" xfId="0" applyNumberFormat="1" applyFont="1" applyFill="1" applyBorder="1" applyAlignment="1">
      <alignment horizontal="center"/>
    </xf>
    <xf numFmtId="0" fontId="13" fillId="0" borderId="1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2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6" fillId="0" borderId="10" xfId="49" applyFont="1" applyBorder="1" applyAlignment="1">
      <alignment horizontal="center"/>
      <protection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49" applyFont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33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" fontId="3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5" fillId="0" borderId="10" xfId="49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 quotePrefix="1">
      <alignment/>
    </xf>
    <xf numFmtId="0" fontId="7" fillId="0" borderId="13" xfId="0" applyFont="1" applyBorder="1" applyAlignment="1">
      <alignment horizontal="center"/>
    </xf>
    <xf numFmtId="0" fontId="13" fillId="0" borderId="16" xfId="0" applyFont="1" applyFill="1" applyBorder="1" applyAlignment="1">
      <alignment/>
    </xf>
    <xf numFmtId="0" fontId="33" fillId="0" borderId="0" xfId="48" applyFont="1" applyBorder="1" applyAlignment="1">
      <alignment horizontal="center"/>
      <protection/>
    </xf>
    <xf numFmtId="0" fontId="33" fillId="0" borderId="0" xfId="48" applyFont="1" applyBorder="1" applyAlignment="1">
      <alignment horizontal="left"/>
      <protection/>
    </xf>
    <xf numFmtId="168" fontId="33" fillId="0" borderId="0" xfId="48" applyNumberFormat="1" applyFont="1" applyBorder="1" applyAlignment="1">
      <alignment horizontal="center"/>
      <protection/>
    </xf>
    <xf numFmtId="47" fontId="33" fillId="0" borderId="0" xfId="48" applyNumberFormat="1" applyFont="1" applyBorder="1" applyAlignment="1">
      <alignment horizontal="center"/>
      <protection/>
    </xf>
    <xf numFmtId="0" fontId="25" fillId="34" borderId="10" xfId="0" applyFont="1" applyFill="1" applyBorder="1" applyAlignment="1">
      <alignment horizontal="center"/>
    </xf>
    <xf numFmtId="0" fontId="9" fillId="35" borderId="18" xfId="49" applyFont="1" applyFill="1" applyBorder="1" applyAlignment="1">
      <alignment horizontal="center"/>
      <protection/>
    </xf>
    <xf numFmtId="0" fontId="9" fillId="35" borderId="12" xfId="49" applyFont="1" applyFill="1" applyBorder="1" applyAlignment="1">
      <alignment horizontal="center"/>
      <protection/>
    </xf>
    <xf numFmtId="0" fontId="9" fillId="36" borderId="18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quotePrefix="1">
      <alignment horizontal="left"/>
    </xf>
    <xf numFmtId="0" fontId="26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49" applyFont="1" applyBorder="1" applyAlignment="1">
      <alignment horizontal="center"/>
      <protection/>
    </xf>
    <xf numFmtId="0" fontId="26" fillId="0" borderId="10" xfId="0" applyFont="1" applyBorder="1" applyAlignment="1">
      <alignment/>
    </xf>
    <xf numFmtId="0" fontId="0" fillId="0" borderId="0" xfId="0" applyFill="1" applyAlignment="1">
      <alignment/>
    </xf>
    <xf numFmtId="0" fontId="7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26" fillId="0" borderId="14" xfId="0" applyFont="1" applyFill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9" fillId="34" borderId="15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49" applyFont="1" applyFill="1" applyBorder="1" applyAlignment="1">
      <alignment horizontal="center"/>
      <protection/>
    </xf>
    <xf numFmtId="0" fontId="1" fillId="33" borderId="0" xfId="49" applyFont="1" applyFill="1" applyBorder="1" applyAlignment="1">
      <alignment horizontal="left"/>
      <protection/>
    </xf>
    <xf numFmtId="0" fontId="24" fillId="37" borderId="0" xfId="0" applyFont="1" applyFill="1" applyBorder="1" applyAlignment="1">
      <alignment/>
    </xf>
    <xf numFmtId="0" fontId="15" fillId="35" borderId="15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center" wrapText="1"/>
    </xf>
    <xf numFmtId="0" fontId="15" fillId="35" borderId="10" xfId="49" applyFont="1" applyFill="1" applyBorder="1" applyAlignment="1">
      <alignment horizontal="center"/>
      <protection/>
    </xf>
    <xf numFmtId="0" fontId="23" fillId="35" borderId="0" xfId="0" applyFont="1" applyFill="1" applyAlignment="1">
      <alignment/>
    </xf>
    <xf numFmtId="0" fontId="14" fillId="33" borderId="0" xfId="49" applyFont="1" applyFill="1" applyBorder="1" applyAlignment="1">
      <alignment horizontal="left"/>
      <protection/>
    </xf>
    <xf numFmtId="0" fontId="9" fillId="34" borderId="26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center" wrapText="1"/>
    </xf>
    <xf numFmtId="0" fontId="9" fillId="34" borderId="13" xfId="49" applyFont="1" applyFill="1" applyBorder="1" applyAlignment="1">
      <alignment horizontal="center"/>
      <protection/>
    </xf>
    <xf numFmtId="0" fontId="9" fillId="34" borderId="25" xfId="49" applyFont="1" applyFill="1" applyBorder="1" applyAlignment="1">
      <alignment horizontal="center"/>
      <protection/>
    </xf>
    <xf numFmtId="0" fontId="10" fillId="34" borderId="0" xfId="0" applyFont="1" applyFill="1" applyAlignment="1">
      <alignment/>
    </xf>
    <xf numFmtId="0" fontId="1" fillId="33" borderId="0" xfId="49" applyFont="1" applyFill="1" applyBorder="1" applyAlignment="1">
      <alignment horizontal="left"/>
      <protection/>
    </xf>
    <xf numFmtId="0" fontId="15" fillId="35" borderId="26" xfId="0" applyFont="1" applyFill="1" applyBorder="1" applyAlignment="1">
      <alignment horizontal="center" wrapText="1"/>
    </xf>
    <xf numFmtId="0" fontId="15" fillId="35" borderId="21" xfId="0" applyFont="1" applyFill="1" applyBorder="1" applyAlignment="1">
      <alignment horizontal="center" wrapText="1"/>
    </xf>
    <xf numFmtId="0" fontId="15" fillId="35" borderId="13" xfId="49" applyFont="1" applyFill="1" applyBorder="1" applyAlignment="1">
      <alignment horizontal="center"/>
      <protection/>
    </xf>
    <xf numFmtId="0" fontId="15" fillId="35" borderId="25" xfId="49" applyFont="1" applyFill="1" applyBorder="1" applyAlignment="1">
      <alignment horizontal="center"/>
      <protection/>
    </xf>
    <xf numFmtId="0" fontId="16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9" fillId="35" borderId="15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0" xfId="49" applyFont="1" applyFill="1" applyBorder="1" applyAlignment="1">
      <alignment horizontal="center"/>
      <protection/>
    </xf>
    <xf numFmtId="0" fontId="9" fillId="35" borderId="26" xfId="0" applyFont="1" applyFill="1" applyBorder="1" applyAlignment="1">
      <alignment horizontal="center" wrapText="1"/>
    </xf>
    <xf numFmtId="0" fontId="9" fillId="35" borderId="21" xfId="0" applyFont="1" applyFill="1" applyBorder="1" applyAlignment="1">
      <alignment horizontal="center" wrapText="1"/>
    </xf>
    <xf numFmtId="0" fontId="9" fillId="35" borderId="13" xfId="49" applyFont="1" applyFill="1" applyBorder="1" applyAlignment="1">
      <alignment horizontal="center"/>
      <protection/>
    </xf>
    <xf numFmtId="0" fontId="9" fillId="35" borderId="25" xfId="49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normální_Op200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9999"/>
      <rgbColor rgb="00CC66FF"/>
      <rgbColor rgb="00FFFF99"/>
      <rgbColor rgb="0099FFCC"/>
      <rgbColor rgb="00FF99CC"/>
      <rgbColor rgb="00FF9999"/>
      <rgbColor rgb="00FF99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29</xdr:row>
      <xdr:rowOff>0</xdr:rowOff>
    </xdr:from>
    <xdr:to>
      <xdr:col>17</xdr:col>
      <xdr:colOff>257175</xdr:colOff>
      <xdr:row>29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333750" y="5962650"/>
          <a:ext cx="6115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VÝCHODOČESKÁ ENERGETIKA, a.s.
</a:t>
          </a:r>
          <a:r>
            <a:rPr lang="en-US" cap="none" sz="1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HRADEC KRÁLOVÉ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477"/>
  <sheetViews>
    <sheetView zoomScalePageLayoutView="0" workbookViewId="0" topLeftCell="A1">
      <pane xSplit="5" ySplit="4" topLeftCell="F5" activePane="bottomRight" state="frozen"/>
      <selection pane="topLeft" activeCell="I46" sqref="I46"/>
      <selection pane="topRight" activeCell="I46" sqref="I46"/>
      <selection pane="bottomLeft" activeCell="I46" sqref="I46"/>
      <selection pane="bottomRight" activeCell="C8" sqref="C8"/>
    </sheetView>
  </sheetViews>
  <sheetFormatPr defaultColWidth="9.00390625" defaultRowHeight="12.75"/>
  <cols>
    <col min="1" max="1" width="6.125" style="97" customWidth="1"/>
    <col min="2" max="2" width="9.625" style="97" bestFit="1" customWidth="1"/>
    <col min="3" max="3" width="11.125" style="97" bestFit="1" customWidth="1"/>
    <col min="4" max="4" width="7.00390625" style="100" bestFit="1" customWidth="1"/>
    <col min="5" max="5" width="7.625" style="100" bestFit="1" customWidth="1"/>
    <col min="6" max="6" width="5.875" style="100" bestFit="1" customWidth="1"/>
    <col min="7" max="8" width="6.75390625" style="100" bestFit="1" customWidth="1"/>
    <col min="9" max="13" width="6.75390625" style="100" customWidth="1"/>
    <col min="14" max="14" width="6.75390625" style="97" customWidth="1"/>
    <col min="15" max="15" width="6.75390625" style="100" hidden="1" customWidth="1"/>
    <col min="16" max="16" width="6.375" style="97" customWidth="1"/>
    <col min="17" max="17" width="9.00390625" style="97" bestFit="1" customWidth="1"/>
    <col min="18" max="18" width="6.375" style="97" bestFit="1" customWidth="1"/>
    <col min="19" max="19" width="8.875" style="97" customWidth="1"/>
    <col min="20" max="20" width="4.875" style="97" hidden="1" customWidth="1"/>
    <col min="21" max="28" width="3.00390625" style="97" hidden="1" customWidth="1"/>
    <col min="29" max="29" width="5.00390625" style="97" hidden="1" customWidth="1"/>
    <col min="30" max="30" width="2.75390625" style="97" hidden="1" customWidth="1"/>
    <col min="31" max="31" width="3.00390625" style="97" hidden="1" customWidth="1"/>
    <col min="32" max="33" width="0" style="97" hidden="1" customWidth="1"/>
    <col min="34" max="16384" width="9.125" style="97" customWidth="1"/>
  </cols>
  <sheetData>
    <row r="1" spans="1:19" ht="15.75">
      <c r="A1" s="209" t="s">
        <v>353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9" ht="14.25">
      <c r="A2" s="208" t="s">
        <v>354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20" ht="93.75" customHeight="1">
      <c r="A3" s="28"/>
      <c r="B3" s="28"/>
      <c r="C3" s="28"/>
      <c r="D3" s="29"/>
      <c r="E3" s="29"/>
      <c r="F3" s="30" t="s">
        <v>277</v>
      </c>
      <c r="G3" s="30" t="s">
        <v>420</v>
      </c>
      <c r="H3" s="30" t="s">
        <v>434</v>
      </c>
      <c r="I3" s="30" t="s">
        <v>441</v>
      </c>
      <c r="J3" s="30" t="s">
        <v>277</v>
      </c>
      <c r="K3" s="30" t="s">
        <v>473</v>
      </c>
      <c r="L3" s="30" t="s">
        <v>490</v>
      </c>
      <c r="M3" s="30" t="s">
        <v>491</v>
      </c>
      <c r="N3" s="30" t="s">
        <v>492</v>
      </c>
      <c r="O3" s="54"/>
      <c r="P3" s="205" t="s">
        <v>0</v>
      </c>
      <c r="Q3" s="206"/>
      <c r="R3" s="207" t="s">
        <v>1</v>
      </c>
      <c r="S3" s="207"/>
      <c r="T3" s="98"/>
    </row>
    <row r="4" spans="1:31" s="100" customFormat="1" ht="12.75">
      <c r="A4" s="31" t="s">
        <v>2</v>
      </c>
      <c r="B4" s="31" t="s">
        <v>3</v>
      </c>
      <c r="C4" s="31" t="s">
        <v>4</v>
      </c>
      <c r="D4" s="31" t="s">
        <v>5</v>
      </c>
      <c r="E4" s="32" t="s">
        <v>6</v>
      </c>
      <c r="F4" s="16">
        <v>40180</v>
      </c>
      <c r="G4" s="16">
        <v>40194</v>
      </c>
      <c r="H4" s="16">
        <v>40201</v>
      </c>
      <c r="I4" s="16">
        <v>40202</v>
      </c>
      <c r="J4" s="16">
        <v>40209</v>
      </c>
      <c r="K4" s="16">
        <v>40216</v>
      </c>
      <c r="L4" s="16">
        <v>40229</v>
      </c>
      <c r="M4" s="16">
        <v>40230</v>
      </c>
      <c r="N4" s="16">
        <v>40236</v>
      </c>
      <c r="O4" s="17"/>
      <c r="P4" s="42" t="s">
        <v>7</v>
      </c>
      <c r="Q4" s="18" t="s">
        <v>91</v>
      </c>
      <c r="R4" s="18" t="s">
        <v>7</v>
      </c>
      <c r="S4" s="18" t="s">
        <v>91</v>
      </c>
      <c r="T4" s="99">
        <v>1</v>
      </c>
      <c r="U4" s="100">
        <v>2</v>
      </c>
      <c r="V4" s="100">
        <v>3</v>
      </c>
      <c r="W4" s="100">
        <v>4</v>
      </c>
      <c r="X4" s="100">
        <v>5</v>
      </c>
      <c r="Y4" s="100">
        <v>6</v>
      </c>
      <c r="Z4" s="100">
        <v>7</v>
      </c>
      <c r="AA4" s="100">
        <v>8</v>
      </c>
      <c r="AB4" s="100">
        <v>9</v>
      </c>
      <c r="AC4" s="139"/>
      <c r="AD4" s="139"/>
      <c r="AE4" s="139"/>
    </row>
    <row r="5" spans="1:32" ht="13.5" customHeight="1">
      <c r="A5" s="77" t="s">
        <v>211</v>
      </c>
      <c r="B5" s="200" t="s">
        <v>44</v>
      </c>
      <c r="C5" s="200" t="s">
        <v>138</v>
      </c>
      <c r="D5" s="201" t="s">
        <v>78</v>
      </c>
      <c r="E5" s="201">
        <v>2000</v>
      </c>
      <c r="F5" s="201">
        <v>14</v>
      </c>
      <c r="G5" s="201">
        <v>14</v>
      </c>
      <c r="H5" s="201">
        <v>15</v>
      </c>
      <c r="I5" s="201">
        <v>15</v>
      </c>
      <c r="J5" s="201">
        <v>14</v>
      </c>
      <c r="K5" s="201"/>
      <c r="L5" s="201"/>
      <c r="M5" s="201"/>
      <c r="N5" s="201">
        <v>14</v>
      </c>
      <c r="O5" s="202"/>
      <c r="P5" s="203">
        <f aca="true" t="shared" si="0" ref="P5:P24">O5+N5+M5+L5+K5+J5+I5+H5+G5+F5</f>
        <v>86</v>
      </c>
      <c r="Q5" s="155">
        <f aca="true" t="shared" si="1" ref="Q5:Q24">IF(R5&gt;S5,SUM(T5:Y5),P5)</f>
        <v>86</v>
      </c>
      <c r="R5" s="150">
        <f aca="true" t="shared" si="2" ref="R5:R24">COUNT(F5:O5)</f>
        <v>6</v>
      </c>
      <c r="S5" s="155">
        <f aca="true" t="shared" si="3" ref="S5:S24">IF(COUNT(F5:N5)&gt;=6,6,COUNT(F5:N5))</f>
        <v>6</v>
      </c>
      <c r="T5" s="98">
        <f aca="true" t="shared" si="4" ref="T5:T45">LARGE($F5:$O5,1)</f>
        <v>15</v>
      </c>
      <c r="U5" s="98">
        <f aca="true" t="shared" si="5" ref="U5:U45">LARGE($F5:$O5,2)</f>
        <v>15</v>
      </c>
      <c r="V5" s="98">
        <f aca="true" t="shared" si="6" ref="V5:V45">LARGE($F5:$O5,3)</f>
        <v>14</v>
      </c>
      <c r="W5" s="98">
        <f aca="true" t="shared" si="7" ref="W5:W45">LARGE($F5:$O5,4)</f>
        <v>14</v>
      </c>
      <c r="X5" s="98">
        <f aca="true" t="shared" si="8" ref="X5:X45">LARGE($F5:$O5,5)</f>
        <v>14</v>
      </c>
      <c r="Y5" s="98">
        <f aca="true" t="shared" si="9" ref="Y5:Y45">LARGE($F5:$O5,6)</f>
        <v>14</v>
      </c>
      <c r="Z5" s="98" t="e">
        <f aca="true" t="shared" si="10" ref="Z5:Z45">LARGE($F5:$O5,7)</f>
        <v>#NUM!</v>
      </c>
      <c r="AA5" s="98" t="e">
        <f>LARGE($F5:$O5,8)</f>
        <v>#NUM!</v>
      </c>
      <c r="AB5" s="98" t="e">
        <f>LARGE($F5:$O5,9)</f>
        <v>#NUM!</v>
      </c>
      <c r="AC5" s="162"/>
      <c r="AD5" s="162"/>
      <c r="AE5" s="162"/>
      <c r="AF5" s="163"/>
    </row>
    <row r="6" spans="1:32" ht="13.5" customHeight="1">
      <c r="A6" s="77" t="s">
        <v>212</v>
      </c>
      <c r="B6" s="200" t="s">
        <v>63</v>
      </c>
      <c r="C6" s="200" t="s">
        <v>193</v>
      </c>
      <c r="D6" s="201" t="s">
        <v>78</v>
      </c>
      <c r="E6" s="201">
        <v>2000</v>
      </c>
      <c r="F6" s="201">
        <v>15</v>
      </c>
      <c r="G6" s="201">
        <v>13</v>
      </c>
      <c r="H6" s="201">
        <v>13</v>
      </c>
      <c r="I6" s="201">
        <v>14</v>
      </c>
      <c r="J6" s="201">
        <v>13</v>
      </c>
      <c r="K6" s="201"/>
      <c r="L6" s="201"/>
      <c r="M6" s="201"/>
      <c r="N6" s="201">
        <v>12</v>
      </c>
      <c r="O6" s="202"/>
      <c r="P6" s="203">
        <f t="shared" si="0"/>
        <v>80</v>
      </c>
      <c r="Q6" s="155">
        <f t="shared" si="1"/>
        <v>80</v>
      </c>
      <c r="R6" s="150">
        <f t="shared" si="2"/>
        <v>6</v>
      </c>
      <c r="S6" s="155">
        <f t="shared" si="3"/>
        <v>6</v>
      </c>
      <c r="T6" s="98">
        <f t="shared" si="4"/>
        <v>15</v>
      </c>
      <c r="U6" s="98">
        <f t="shared" si="5"/>
        <v>14</v>
      </c>
      <c r="V6" s="98">
        <f t="shared" si="6"/>
        <v>13</v>
      </c>
      <c r="W6" s="98">
        <f t="shared" si="7"/>
        <v>13</v>
      </c>
      <c r="X6" s="98">
        <f t="shared" si="8"/>
        <v>13</v>
      </c>
      <c r="Y6" s="98">
        <f t="shared" si="9"/>
        <v>12</v>
      </c>
      <c r="Z6" s="98" t="e">
        <f t="shared" si="10"/>
        <v>#NUM!</v>
      </c>
      <c r="AA6" s="98" t="e">
        <f aca="true" t="shared" si="11" ref="AA6:AA45">LARGE($F6:$O6,8)</f>
        <v>#NUM!</v>
      </c>
      <c r="AB6" s="98" t="e">
        <f aca="true" t="shared" si="12" ref="AB6:AB45">LARGE($F6:$O6,9)</f>
        <v>#NUM!</v>
      </c>
      <c r="AC6" s="162"/>
      <c r="AD6" s="162"/>
      <c r="AE6" s="162"/>
      <c r="AF6" s="163"/>
    </row>
    <row r="7" spans="1:32" ht="13.5" customHeight="1">
      <c r="A7" s="77" t="s">
        <v>222</v>
      </c>
      <c r="B7" s="204" t="s">
        <v>42</v>
      </c>
      <c r="C7" s="204" t="s">
        <v>307</v>
      </c>
      <c r="D7" s="201" t="s">
        <v>57</v>
      </c>
      <c r="E7" s="201">
        <v>2001</v>
      </c>
      <c r="F7" s="201"/>
      <c r="G7" s="201">
        <v>11</v>
      </c>
      <c r="H7" s="201"/>
      <c r="I7" s="201">
        <v>12</v>
      </c>
      <c r="J7" s="201"/>
      <c r="K7" s="201">
        <v>13</v>
      </c>
      <c r="L7" s="201">
        <v>14</v>
      </c>
      <c r="M7" s="201">
        <v>15</v>
      </c>
      <c r="N7" s="201">
        <v>8</v>
      </c>
      <c r="O7" s="202"/>
      <c r="P7" s="203">
        <f t="shared" si="0"/>
        <v>73</v>
      </c>
      <c r="Q7" s="155">
        <f t="shared" si="1"/>
        <v>73</v>
      </c>
      <c r="R7" s="150">
        <f t="shared" si="2"/>
        <v>6</v>
      </c>
      <c r="S7" s="155">
        <f t="shared" si="3"/>
        <v>6</v>
      </c>
      <c r="T7" s="98">
        <f t="shared" si="4"/>
        <v>15</v>
      </c>
      <c r="U7" s="98">
        <f t="shared" si="5"/>
        <v>14</v>
      </c>
      <c r="V7" s="98">
        <f t="shared" si="6"/>
        <v>13</v>
      </c>
      <c r="W7" s="98">
        <f t="shared" si="7"/>
        <v>12</v>
      </c>
      <c r="X7" s="98">
        <f t="shared" si="8"/>
        <v>11</v>
      </c>
      <c r="Y7" s="98">
        <f t="shared" si="9"/>
        <v>8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  <c r="AC7" s="162"/>
      <c r="AD7" s="162"/>
      <c r="AE7" s="162"/>
      <c r="AF7" s="163"/>
    </row>
    <row r="8" spans="1:32" ht="13.5" customHeight="1">
      <c r="A8" s="77" t="s">
        <v>223</v>
      </c>
      <c r="B8" s="106" t="s">
        <v>355</v>
      </c>
      <c r="C8" s="106" t="s">
        <v>356</v>
      </c>
      <c r="D8" s="103" t="s">
        <v>51</v>
      </c>
      <c r="E8" s="103">
        <v>2001</v>
      </c>
      <c r="F8" s="103">
        <v>13</v>
      </c>
      <c r="G8" s="103">
        <v>15</v>
      </c>
      <c r="H8" s="103">
        <v>14</v>
      </c>
      <c r="I8" s="103"/>
      <c r="J8" s="103">
        <v>15</v>
      </c>
      <c r="K8" s="103"/>
      <c r="L8" s="103"/>
      <c r="M8" s="103"/>
      <c r="N8" s="103">
        <v>15</v>
      </c>
      <c r="O8" s="107"/>
      <c r="P8" s="118">
        <f t="shared" si="0"/>
        <v>72</v>
      </c>
      <c r="Q8" s="155">
        <f t="shared" si="1"/>
        <v>72</v>
      </c>
      <c r="R8" s="60">
        <f t="shared" si="2"/>
        <v>5</v>
      </c>
      <c r="S8" s="119">
        <f t="shared" si="3"/>
        <v>5</v>
      </c>
      <c r="T8" s="98">
        <f t="shared" si="4"/>
        <v>15</v>
      </c>
      <c r="U8" s="98">
        <f t="shared" si="5"/>
        <v>15</v>
      </c>
      <c r="V8" s="98">
        <f t="shared" si="6"/>
        <v>15</v>
      </c>
      <c r="W8" s="98">
        <f t="shared" si="7"/>
        <v>14</v>
      </c>
      <c r="X8" s="98">
        <f t="shared" si="8"/>
        <v>13</v>
      </c>
      <c r="Y8" s="98" t="e">
        <f t="shared" si="9"/>
        <v>#NUM!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162"/>
      <c r="AD8" s="162"/>
      <c r="AE8" s="162"/>
      <c r="AF8" s="163"/>
    </row>
    <row r="9" spans="1:32" ht="13.5" customHeight="1">
      <c r="A9" s="77" t="s">
        <v>225</v>
      </c>
      <c r="B9" s="106" t="s">
        <v>422</v>
      </c>
      <c r="C9" s="106" t="s">
        <v>421</v>
      </c>
      <c r="D9" s="103" t="s">
        <v>57</v>
      </c>
      <c r="E9" s="103">
        <v>2001</v>
      </c>
      <c r="F9" s="103"/>
      <c r="G9" s="103">
        <v>9</v>
      </c>
      <c r="H9" s="103"/>
      <c r="I9" s="103">
        <v>9</v>
      </c>
      <c r="J9" s="103"/>
      <c r="K9" s="103">
        <v>14</v>
      </c>
      <c r="L9" s="103">
        <v>15</v>
      </c>
      <c r="M9" s="103">
        <v>14</v>
      </c>
      <c r="N9" s="103"/>
      <c r="O9" s="107"/>
      <c r="P9" s="118">
        <f t="shared" si="0"/>
        <v>61</v>
      </c>
      <c r="Q9" s="155">
        <f t="shared" si="1"/>
        <v>61</v>
      </c>
      <c r="R9" s="60">
        <f t="shared" si="2"/>
        <v>5</v>
      </c>
      <c r="S9" s="119">
        <f t="shared" si="3"/>
        <v>5</v>
      </c>
      <c r="T9" s="98">
        <f t="shared" si="4"/>
        <v>15</v>
      </c>
      <c r="U9" s="98">
        <f t="shared" si="5"/>
        <v>14</v>
      </c>
      <c r="V9" s="98">
        <f t="shared" si="6"/>
        <v>14</v>
      </c>
      <c r="W9" s="98">
        <f t="shared" si="7"/>
        <v>9</v>
      </c>
      <c r="X9" s="98">
        <f t="shared" si="8"/>
        <v>9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162"/>
      <c r="AD9" s="162"/>
      <c r="AE9" s="162"/>
      <c r="AF9" s="163"/>
    </row>
    <row r="10" spans="1:32" ht="13.5" customHeight="1">
      <c r="A10" s="77" t="s">
        <v>213</v>
      </c>
      <c r="B10" s="106" t="s">
        <v>17</v>
      </c>
      <c r="C10" s="106" t="s">
        <v>426</v>
      </c>
      <c r="D10" s="103" t="s">
        <v>57</v>
      </c>
      <c r="E10" s="103">
        <v>2001</v>
      </c>
      <c r="F10" s="103"/>
      <c r="G10" s="103">
        <v>4</v>
      </c>
      <c r="H10" s="103"/>
      <c r="I10" s="103">
        <v>7</v>
      </c>
      <c r="J10" s="103"/>
      <c r="K10" s="103">
        <v>12</v>
      </c>
      <c r="L10" s="103">
        <v>13</v>
      </c>
      <c r="M10" s="103">
        <v>13</v>
      </c>
      <c r="N10" s="103">
        <v>4</v>
      </c>
      <c r="O10" s="107"/>
      <c r="P10" s="118">
        <f t="shared" si="0"/>
        <v>53</v>
      </c>
      <c r="Q10" s="155">
        <f t="shared" si="1"/>
        <v>53</v>
      </c>
      <c r="R10" s="60">
        <f t="shared" si="2"/>
        <v>6</v>
      </c>
      <c r="S10" s="119">
        <f t="shared" si="3"/>
        <v>6</v>
      </c>
      <c r="T10" s="98">
        <f t="shared" si="4"/>
        <v>13</v>
      </c>
      <c r="U10" s="98">
        <f t="shared" si="5"/>
        <v>13</v>
      </c>
      <c r="V10" s="98">
        <f t="shared" si="6"/>
        <v>12</v>
      </c>
      <c r="W10" s="98">
        <f t="shared" si="7"/>
        <v>7</v>
      </c>
      <c r="X10" s="98">
        <f t="shared" si="8"/>
        <v>4</v>
      </c>
      <c r="Y10" s="98">
        <f t="shared" si="9"/>
        <v>4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162"/>
      <c r="AD10" s="162"/>
      <c r="AE10" s="162"/>
      <c r="AF10" s="163"/>
    </row>
    <row r="11" spans="1:32" ht="13.5" customHeight="1">
      <c r="A11" s="77" t="s">
        <v>217</v>
      </c>
      <c r="B11" s="120" t="s">
        <v>203</v>
      </c>
      <c r="C11" s="101" t="s">
        <v>274</v>
      </c>
      <c r="D11" s="103" t="s">
        <v>78</v>
      </c>
      <c r="E11" s="103">
        <v>2000</v>
      </c>
      <c r="F11" s="103"/>
      <c r="G11" s="103">
        <v>12</v>
      </c>
      <c r="H11" s="103">
        <v>12</v>
      </c>
      <c r="I11" s="103">
        <v>13</v>
      </c>
      <c r="J11" s="103">
        <v>10</v>
      </c>
      <c r="K11" s="103"/>
      <c r="L11" s="103"/>
      <c r="M11" s="103"/>
      <c r="N11" s="103"/>
      <c r="O11" s="107"/>
      <c r="P11" s="118">
        <f t="shared" si="0"/>
        <v>47</v>
      </c>
      <c r="Q11" s="155">
        <f t="shared" si="1"/>
        <v>47</v>
      </c>
      <c r="R11" s="60">
        <f t="shared" si="2"/>
        <v>4</v>
      </c>
      <c r="S11" s="119">
        <f t="shared" si="3"/>
        <v>4</v>
      </c>
      <c r="T11" s="98">
        <f t="shared" si="4"/>
        <v>13</v>
      </c>
      <c r="U11" s="98">
        <f t="shared" si="5"/>
        <v>12</v>
      </c>
      <c r="V11" s="98">
        <f t="shared" si="6"/>
        <v>12</v>
      </c>
      <c r="W11" s="98">
        <f t="shared" si="7"/>
        <v>10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162"/>
      <c r="AD11" s="162"/>
      <c r="AE11" s="162"/>
      <c r="AF11" s="163"/>
    </row>
    <row r="12" spans="1:32" ht="13.5" customHeight="1">
      <c r="A12" s="77" t="s">
        <v>218</v>
      </c>
      <c r="B12" s="106" t="s">
        <v>424</v>
      </c>
      <c r="C12" s="106" t="s">
        <v>423</v>
      </c>
      <c r="D12" s="103" t="s">
        <v>57</v>
      </c>
      <c r="E12" s="103">
        <v>2000</v>
      </c>
      <c r="F12" s="103"/>
      <c r="G12" s="103">
        <v>6</v>
      </c>
      <c r="H12" s="103"/>
      <c r="I12" s="103">
        <v>10</v>
      </c>
      <c r="J12" s="103"/>
      <c r="K12" s="103">
        <v>11</v>
      </c>
      <c r="L12" s="103"/>
      <c r="M12" s="103">
        <v>12</v>
      </c>
      <c r="N12" s="103">
        <v>5</v>
      </c>
      <c r="O12" s="107"/>
      <c r="P12" s="118">
        <f t="shared" si="0"/>
        <v>44</v>
      </c>
      <c r="Q12" s="155">
        <f t="shared" si="1"/>
        <v>44</v>
      </c>
      <c r="R12" s="60">
        <f t="shared" si="2"/>
        <v>5</v>
      </c>
      <c r="S12" s="119">
        <f t="shared" si="3"/>
        <v>5</v>
      </c>
      <c r="T12" s="98">
        <f t="shared" si="4"/>
        <v>12</v>
      </c>
      <c r="U12" s="98">
        <f t="shared" si="5"/>
        <v>11</v>
      </c>
      <c r="V12" s="98">
        <f t="shared" si="6"/>
        <v>10</v>
      </c>
      <c r="W12" s="98">
        <f t="shared" si="7"/>
        <v>6</v>
      </c>
      <c r="X12" s="98">
        <f t="shared" si="8"/>
        <v>5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162"/>
      <c r="AD12" s="162"/>
      <c r="AE12" s="162"/>
      <c r="AF12" s="163"/>
    </row>
    <row r="13" spans="1:31" ht="13.5" customHeight="1">
      <c r="A13" s="77" t="s">
        <v>183</v>
      </c>
      <c r="B13" s="106" t="s">
        <v>32</v>
      </c>
      <c r="C13" s="106" t="s">
        <v>108</v>
      </c>
      <c r="D13" s="103" t="s">
        <v>78</v>
      </c>
      <c r="E13" s="103">
        <v>2001</v>
      </c>
      <c r="F13" s="103">
        <v>12</v>
      </c>
      <c r="G13" s="103"/>
      <c r="H13" s="103">
        <v>11</v>
      </c>
      <c r="I13" s="103"/>
      <c r="J13" s="103">
        <v>11</v>
      </c>
      <c r="K13" s="103"/>
      <c r="L13" s="103"/>
      <c r="M13" s="103"/>
      <c r="N13" s="103">
        <v>10</v>
      </c>
      <c r="O13" s="107"/>
      <c r="P13" s="118">
        <f t="shared" si="0"/>
        <v>44</v>
      </c>
      <c r="Q13" s="155">
        <f t="shared" si="1"/>
        <v>44</v>
      </c>
      <c r="R13" s="60">
        <f t="shared" si="2"/>
        <v>4</v>
      </c>
      <c r="S13" s="119">
        <f t="shared" si="3"/>
        <v>4</v>
      </c>
      <c r="T13" s="98">
        <f t="shared" si="4"/>
        <v>12</v>
      </c>
      <c r="U13" s="98">
        <f t="shared" si="5"/>
        <v>11</v>
      </c>
      <c r="V13" s="98">
        <f t="shared" si="6"/>
        <v>11</v>
      </c>
      <c r="W13" s="98">
        <f t="shared" si="7"/>
        <v>10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142"/>
      <c r="AD13" s="142"/>
      <c r="AE13" s="142"/>
    </row>
    <row r="14" spans="1:31" ht="13.5" customHeight="1">
      <c r="A14" s="77" t="s">
        <v>235</v>
      </c>
      <c r="B14" s="101" t="s">
        <v>42</v>
      </c>
      <c r="C14" s="101" t="s">
        <v>284</v>
      </c>
      <c r="D14" s="103" t="s">
        <v>167</v>
      </c>
      <c r="E14" s="103">
        <v>2000</v>
      </c>
      <c r="F14" s="103">
        <v>10</v>
      </c>
      <c r="G14" s="103"/>
      <c r="H14" s="103"/>
      <c r="I14" s="103"/>
      <c r="J14" s="103"/>
      <c r="K14" s="103">
        <v>15</v>
      </c>
      <c r="L14" s="103"/>
      <c r="M14" s="103"/>
      <c r="N14" s="103">
        <v>13</v>
      </c>
      <c r="O14" s="107"/>
      <c r="P14" s="118">
        <f t="shared" si="0"/>
        <v>38</v>
      </c>
      <c r="Q14" s="155">
        <f t="shared" si="1"/>
        <v>38</v>
      </c>
      <c r="R14" s="60">
        <f t="shared" si="2"/>
        <v>3</v>
      </c>
      <c r="S14" s="119">
        <f t="shared" si="3"/>
        <v>3</v>
      </c>
      <c r="T14" s="98">
        <f t="shared" si="4"/>
        <v>15</v>
      </c>
      <c r="U14" s="98">
        <f t="shared" si="5"/>
        <v>13</v>
      </c>
      <c r="V14" s="98">
        <f t="shared" si="6"/>
        <v>10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142"/>
      <c r="AD14" s="142"/>
      <c r="AE14" s="142"/>
    </row>
    <row r="15" spans="1:31" ht="13.5" customHeight="1">
      <c r="A15" s="77" t="s">
        <v>236</v>
      </c>
      <c r="B15" s="106" t="s">
        <v>195</v>
      </c>
      <c r="C15" s="106" t="s">
        <v>442</v>
      </c>
      <c r="D15" s="103" t="s">
        <v>57</v>
      </c>
      <c r="E15" s="103">
        <v>2001</v>
      </c>
      <c r="F15" s="103"/>
      <c r="G15" s="103">
        <v>2</v>
      </c>
      <c r="H15" s="103"/>
      <c r="I15" s="103">
        <v>8</v>
      </c>
      <c r="J15" s="103"/>
      <c r="K15" s="103">
        <v>10</v>
      </c>
      <c r="L15" s="103">
        <v>12</v>
      </c>
      <c r="M15" s="103"/>
      <c r="N15" s="103">
        <v>3</v>
      </c>
      <c r="O15" s="107"/>
      <c r="P15" s="118">
        <f t="shared" si="0"/>
        <v>35</v>
      </c>
      <c r="Q15" s="155">
        <f t="shared" si="1"/>
        <v>35</v>
      </c>
      <c r="R15" s="60">
        <f t="shared" si="2"/>
        <v>5</v>
      </c>
      <c r="S15" s="119">
        <f t="shared" si="3"/>
        <v>5</v>
      </c>
      <c r="T15" s="98">
        <f t="shared" si="4"/>
        <v>12</v>
      </c>
      <c r="U15" s="98">
        <f t="shared" si="5"/>
        <v>10</v>
      </c>
      <c r="V15" s="98">
        <f t="shared" si="6"/>
        <v>8</v>
      </c>
      <c r="W15" s="98">
        <f t="shared" si="7"/>
        <v>3</v>
      </c>
      <c r="X15" s="98">
        <f t="shared" si="8"/>
        <v>2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142"/>
      <c r="AD15" s="142"/>
      <c r="AE15" s="142"/>
    </row>
    <row r="16" spans="1:28" ht="13.5" customHeight="1">
      <c r="A16" s="77" t="s">
        <v>237</v>
      </c>
      <c r="B16" s="106" t="s">
        <v>20</v>
      </c>
      <c r="C16" s="101" t="s">
        <v>310</v>
      </c>
      <c r="D16" s="103" t="s">
        <v>92</v>
      </c>
      <c r="E16" s="103">
        <v>2000</v>
      </c>
      <c r="F16" s="103">
        <v>9</v>
      </c>
      <c r="G16" s="103">
        <v>10</v>
      </c>
      <c r="H16" s="103"/>
      <c r="I16" s="103"/>
      <c r="J16" s="103">
        <v>12</v>
      </c>
      <c r="K16" s="103"/>
      <c r="L16" s="103"/>
      <c r="M16" s="103"/>
      <c r="N16" s="103"/>
      <c r="O16" s="107"/>
      <c r="P16" s="118">
        <f t="shared" si="0"/>
        <v>31</v>
      </c>
      <c r="Q16" s="155">
        <f t="shared" si="1"/>
        <v>31</v>
      </c>
      <c r="R16" s="60">
        <f t="shared" si="2"/>
        <v>3</v>
      </c>
      <c r="S16" s="119">
        <f t="shared" si="3"/>
        <v>3</v>
      </c>
      <c r="T16" s="98">
        <f t="shared" si="4"/>
        <v>12</v>
      </c>
      <c r="U16" s="98">
        <f t="shared" si="5"/>
        <v>10</v>
      </c>
      <c r="V16" s="98">
        <f t="shared" si="6"/>
        <v>9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</row>
    <row r="17" spans="1:28" ht="13.5" customHeight="1">
      <c r="A17" s="77" t="s">
        <v>238</v>
      </c>
      <c r="B17" s="106" t="s">
        <v>63</v>
      </c>
      <c r="C17" s="106" t="s">
        <v>47</v>
      </c>
      <c r="D17" s="103" t="s">
        <v>78</v>
      </c>
      <c r="E17" s="103">
        <v>2001</v>
      </c>
      <c r="F17" s="103">
        <v>1</v>
      </c>
      <c r="G17" s="103">
        <v>8</v>
      </c>
      <c r="H17" s="103">
        <v>10</v>
      </c>
      <c r="I17" s="103"/>
      <c r="J17" s="103"/>
      <c r="K17" s="103"/>
      <c r="L17" s="103"/>
      <c r="M17" s="103"/>
      <c r="N17" s="103">
        <v>11</v>
      </c>
      <c r="O17" s="107"/>
      <c r="P17" s="118">
        <f t="shared" si="0"/>
        <v>30</v>
      </c>
      <c r="Q17" s="155">
        <f t="shared" si="1"/>
        <v>30</v>
      </c>
      <c r="R17" s="60">
        <f t="shared" si="2"/>
        <v>4</v>
      </c>
      <c r="S17" s="119">
        <f t="shared" si="3"/>
        <v>4</v>
      </c>
      <c r="T17" s="98">
        <f t="shared" si="4"/>
        <v>11</v>
      </c>
      <c r="U17" s="98">
        <f t="shared" si="5"/>
        <v>10</v>
      </c>
      <c r="V17" s="98">
        <f t="shared" si="6"/>
        <v>8</v>
      </c>
      <c r="W17" s="98">
        <f t="shared" si="7"/>
        <v>1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</row>
    <row r="18" spans="1:28" ht="13.5" customHeight="1">
      <c r="A18" s="77" t="s">
        <v>226</v>
      </c>
      <c r="B18" s="108" t="s">
        <v>359</v>
      </c>
      <c r="C18" s="108" t="s">
        <v>358</v>
      </c>
      <c r="D18" s="109" t="s">
        <v>51</v>
      </c>
      <c r="E18" s="109">
        <v>2001</v>
      </c>
      <c r="F18" s="103">
        <v>7</v>
      </c>
      <c r="G18" s="103">
        <v>7</v>
      </c>
      <c r="H18" s="103"/>
      <c r="I18" s="103"/>
      <c r="J18" s="103">
        <v>7</v>
      </c>
      <c r="K18" s="103"/>
      <c r="L18" s="103"/>
      <c r="M18" s="103"/>
      <c r="N18" s="103">
        <v>7</v>
      </c>
      <c r="O18" s="107"/>
      <c r="P18" s="118">
        <f t="shared" si="0"/>
        <v>28</v>
      </c>
      <c r="Q18" s="155">
        <f t="shared" si="1"/>
        <v>28</v>
      </c>
      <c r="R18" s="60">
        <f t="shared" si="2"/>
        <v>4</v>
      </c>
      <c r="S18" s="119">
        <f t="shared" si="3"/>
        <v>4</v>
      </c>
      <c r="T18" s="98">
        <f t="shared" si="4"/>
        <v>7</v>
      </c>
      <c r="U18" s="98">
        <f t="shared" si="5"/>
        <v>7</v>
      </c>
      <c r="V18" s="98">
        <f t="shared" si="6"/>
        <v>7</v>
      </c>
      <c r="W18" s="98">
        <f t="shared" si="7"/>
        <v>7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</row>
    <row r="19" spans="1:28" ht="13.5" customHeight="1">
      <c r="A19" s="77" t="s">
        <v>219</v>
      </c>
      <c r="B19" s="106" t="s">
        <v>195</v>
      </c>
      <c r="C19" s="106" t="s">
        <v>425</v>
      </c>
      <c r="D19" s="103" t="s">
        <v>57</v>
      </c>
      <c r="E19" s="103">
        <v>2001</v>
      </c>
      <c r="F19" s="103"/>
      <c r="G19" s="103">
        <v>5</v>
      </c>
      <c r="H19" s="103"/>
      <c r="I19" s="103">
        <v>11</v>
      </c>
      <c r="J19" s="103"/>
      <c r="K19" s="103">
        <v>9</v>
      </c>
      <c r="L19" s="103"/>
      <c r="M19" s="103"/>
      <c r="N19" s="103"/>
      <c r="O19" s="107"/>
      <c r="P19" s="118">
        <f t="shared" si="0"/>
        <v>25</v>
      </c>
      <c r="Q19" s="155">
        <f t="shared" si="1"/>
        <v>25</v>
      </c>
      <c r="R19" s="60">
        <f t="shared" si="2"/>
        <v>3</v>
      </c>
      <c r="S19" s="119">
        <f t="shared" si="3"/>
        <v>3</v>
      </c>
      <c r="T19" s="98">
        <f t="shared" si="4"/>
        <v>11</v>
      </c>
      <c r="U19" s="98">
        <f t="shared" si="5"/>
        <v>9</v>
      </c>
      <c r="V19" s="98">
        <f t="shared" si="6"/>
        <v>5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</row>
    <row r="20" spans="1:28" ht="13.5" customHeight="1">
      <c r="A20" s="77" t="s">
        <v>224</v>
      </c>
      <c r="B20" s="106" t="s">
        <v>195</v>
      </c>
      <c r="C20" s="106" t="s">
        <v>357</v>
      </c>
      <c r="D20" s="103" t="s">
        <v>51</v>
      </c>
      <c r="E20" s="103">
        <v>2000</v>
      </c>
      <c r="F20" s="103">
        <v>11</v>
      </c>
      <c r="G20" s="103"/>
      <c r="H20" s="103"/>
      <c r="I20" s="103"/>
      <c r="J20" s="103">
        <v>9</v>
      </c>
      <c r="K20" s="103"/>
      <c r="L20" s="103"/>
      <c r="M20" s="103"/>
      <c r="N20" s="103"/>
      <c r="O20" s="107"/>
      <c r="P20" s="118">
        <f t="shared" si="0"/>
        <v>20</v>
      </c>
      <c r="Q20" s="155">
        <f t="shared" si="1"/>
        <v>20</v>
      </c>
      <c r="R20" s="60">
        <f t="shared" si="2"/>
        <v>2</v>
      </c>
      <c r="S20" s="119">
        <f t="shared" si="3"/>
        <v>2</v>
      </c>
      <c r="T20" s="98">
        <f t="shared" si="4"/>
        <v>11</v>
      </c>
      <c r="U20" s="98">
        <f t="shared" si="5"/>
        <v>9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</row>
    <row r="21" spans="1:28" ht="13.5" customHeight="1">
      <c r="A21" s="77" t="s">
        <v>239</v>
      </c>
      <c r="B21" s="101" t="s">
        <v>22</v>
      </c>
      <c r="C21" s="101" t="s">
        <v>275</v>
      </c>
      <c r="D21" s="103" t="s">
        <v>51</v>
      </c>
      <c r="E21" s="103">
        <v>2000</v>
      </c>
      <c r="F21" s="103">
        <v>5</v>
      </c>
      <c r="G21" s="103"/>
      <c r="H21" s="103">
        <v>8</v>
      </c>
      <c r="I21" s="103"/>
      <c r="J21" s="103">
        <v>5</v>
      </c>
      <c r="K21" s="103"/>
      <c r="L21" s="103"/>
      <c r="M21" s="103"/>
      <c r="N21" s="103"/>
      <c r="O21" s="107"/>
      <c r="P21" s="118">
        <f t="shared" si="0"/>
        <v>18</v>
      </c>
      <c r="Q21" s="155">
        <f t="shared" si="1"/>
        <v>18</v>
      </c>
      <c r="R21" s="60">
        <f t="shared" si="2"/>
        <v>3</v>
      </c>
      <c r="S21" s="119">
        <f t="shared" si="3"/>
        <v>3</v>
      </c>
      <c r="T21" s="98">
        <f t="shared" si="4"/>
        <v>8</v>
      </c>
      <c r="U21" s="98">
        <f t="shared" si="5"/>
        <v>5</v>
      </c>
      <c r="V21" s="98">
        <f t="shared" si="6"/>
        <v>5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</row>
    <row r="22" spans="1:28" ht="13.5" customHeight="1">
      <c r="A22" s="77" t="s">
        <v>232</v>
      </c>
      <c r="B22" s="102" t="s">
        <v>195</v>
      </c>
      <c r="C22" s="102" t="s">
        <v>362</v>
      </c>
      <c r="D22" s="103" t="s">
        <v>78</v>
      </c>
      <c r="E22" s="103">
        <v>2000</v>
      </c>
      <c r="F22" s="103">
        <v>4</v>
      </c>
      <c r="G22" s="103">
        <v>3</v>
      </c>
      <c r="H22" s="121">
        <v>9</v>
      </c>
      <c r="I22" s="121"/>
      <c r="J22" s="121"/>
      <c r="K22" s="121"/>
      <c r="L22" s="121"/>
      <c r="M22" s="121"/>
      <c r="N22" s="121"/>
      <c r="O22" s="148"/>
      <c r="P22" s="149">
        <f t="shared" si="0"/>
        <v>16</v>
      </c>
      <c r="Q22" s="155">
        <f t="shared" si="1"/>
        <v>16</v>
      </c>
      <c r="R22" s="60">
        <f t="shared" si="2"/>
        <v>3</v>
      </c>
      <c r="S22" s="119">
        <f t="shared" si="3"/>
        <v>3</v>
      </c>
      <c r="T22" s="98">
        <f t="shared" si="4"/>
        <v>9</v>
      </c>
      <c r="U22" s="98">
        <f t="shared" si="5"/>
        <v>4</v>
      </c>
      <c r="V22" s="98">
        <f t="shared" si="6"/>
        <v>3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</row>
    <row r="23" spans="1:28" ht="13.5" customHeight="1">
      <c r="A23" s="77" t="s">
        <v>513</v>
      </c>
      <c r="B23" s="101" t="s">
        <v>330</v>
      </c>
      <c r="C23" s="101" t="s">
        <v>276</v>
      </c>
      <c r="D23" s="103" t="s">
        <v>92</v>
      </c>
      <c r="E23" s="103">
        <v>2000</v>
      </c>
      <c r="F23" s="103">
        <v>3</v>
      </c>
      <c r="G23" s="103"/>
      <c r="H23" s="103"/>
      <c r="I23" s="103"/>
      <c r="J23" s="103">
        <v>8</v>
      </c>
      <c r="K23" s="103"/>
      <c r="L23" s="103"/>
      <c r="M23" s="103"/>
      <c r="N23" s="103"/>
      <c r="O23" s="107"/>
      <c r="P23" s="118">
        <f t="shared" si="0"/>
        <v>11</v>
      </c>
      <c r="Q23" s="155">
        <f t="shared" si="1"/>
        <v>11</v>
      </c>
      <c r="R23" s="60">
        <f t="shared" si="2"/>
        <v>2</v>
      </c>
      <c r="S23" s="119">
        <f t="shared" si="3"/>
        <v>2</v>
      </c>
      <c r="T23" s="98">
        <f t="shared" si="4"/>
        <v>8</v>
      </c>
      <c r="U23" s="98">
        <f t="shared" si="5"/>
        <v>3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</row>
    <row r="24" spans="1:28" ht="13.5" customHeight="1">
      <c r="A24" s="77" t="s">
        <v>513</v>
      </c>
      <c r="B24" s="101" t="s">
        <v>17</v>
      </c>
      <c r="C24" s="101" t="s">
        <v>185</v>
      </c>
      <c r="D24" s="103" t="s">
        <v>511</v>
      </c>
      <c r="E24" s="103">
        <v>2001</v>
      </c>
      <c r="F24" s="103"/>
      <c r="G24" s="103"/>
      <c r="H24" s="103"/>
      <c r="I24" s="103"/>
      <c r="J24" s="103"/>
      <c r="K24" s="103"/>
      <c r="L24" s="103"/>
      <c r="M24" s="103">
        <v>11</v>
      </c>
      <c r="N24" s="103"/>
      <c r="O24" s="107"/>
      <c r="P24" s="118">
        <f t="shared" si="0"/>
        <v>11</v>
      </c>
      <c r="Q24" s="155">
        <f t="shared" si="1"/>
        <v>11</v>
      </c>
      <c r="R24" s="60">
        <f t="shared" si="2"/>
        <v>1</v>
      </c>
      <c r="S24" s="119">
        <f t="shared" si="3"/>
        <v>1</v>
      </c>
      <c r="T24" s="98">
        <f t="shared" si="4"/>
        <v>11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</row>
    <row r="25" spans="1:28" ht="12.75">
      <c r="A25" s="77" t="s">
        <v>482</v>
      </c>
      <c r="B25" s="106" t="s">
        <v>361</v>
      </c>
      <c r="C25" s="102" t="s">
        <v>360</v>
      </c>
      <c r="D25" s="103" t="s">
        <v>51</v>
      </c>
      <c r="E25" s="103">
        <v>2001</v>
      </c>
      <c r="F25" s="103">
        <v>6</v>
      </c>
      <c r="G25" s="103"/>
      <c r="H25" s="103"/>
      <c r="I25" s="103"/>
      <c r="J25" s="103">
        <v>3</v>
      </c>
      <c r="K25" s="103"/>
      <c r="L25" s="103"/>
      <c r="M25" s="103"/>
      <c r="N25" s="103"/>
      <c r="O25" s="103"/>
      <c r="P25" s="118">
        <f aca="true" t="shared" si="13" ref="P25:P45">O25+N25+M25+L25+K25+J25+I25+H25+G25+F25</f>
        <v>9</v>
      </c>
      <c r="Q25" s="155">
        <f aca="true" t="shared" si="14" ref="Q25:Q45">IF(R25&gt;S25,SUM(T25:Y25),P25)</f>
        <v>9</v>
      </c>
      <c r="R25" s="60">
        <f aca="true" t="shared" si="15" ref="R25:R45">COUNT(F25:O25)</f>
        <v>2</v>
      </c>
      <c r="S25" s="119">
        <f aca="true" t="shared" si="16" ref="S25:S45">IF(COUNT(F25:N25)&gt;=6,6,COUNT(F25:N25))</f>
        <v>2</v>
      </c>
      <c r="T25" s="98">
        <f t="shared" si="4"/>
        <v>6</v>
      </c>
      <c r="U25" s="98">
        <f t="shared" si="5"/>
        <v>3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</row>
    <row r="26" spans="1:28" ht="12.75">
      <c r="A26" s="77" t="s">
        <v>482</v>
      </c>
      <c r="B26" s="106" t="s">
        <v>195</v>
      </c>
      <c r="C26" s="106" t="s">
        <v>576</v>
      </c>
      <c r="D26" s="103" t="s">
        <v>167</v>
      </c>
      <c r="E26" s="103">
        <v>2000</v>
      </c>
      <c r="F26" s="104"/>
      <c r="G26" s="103"/>
      <c r="H26" s="103"/>
      <c r="I26" s="103"/>
      <c r="J26" s="103"/>
      <c r="K26" s="103"/>
      <c r="L26" s="103"/>
      <c r="M26" s="103"/>
      <c r="N26" s="103">
        <v>9</v>
      </c>
      <c r="O26" s="103"/>
      <c r="P26" s="118">
        <f t="shared" si="13"/>
        <v>9</v>
      </c>
      <c r="Q26" s="155">
        <f t="shared" si="14"/>
        <v>9</v>
      </c>
      <c r="R26" s="60">
        <f t="shared" si="15"/>
        <v>1</v>
      </c>
      <c r="S26" s="119">
        <f t="shared" si="16"/>
        <v>1</v>
      </c>
      <c r="T26" s="98">
        <f t="shared" si="4"/>
        <v>9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</row>
    <row r="27" spans="1:28" ht="12.75">
      <c r="A27" s="77" t="s">
        <v>580</v>
      </c>
      <c r="B27" s="106" t="s">
        <v>209</v>
      </c>
      <c r="C27" s="106" t="s">
        <v>107</v>
      </c>
      <c r="D27" s="103" t="s">
        <v>92</v>
      </c>
      <c r="E27" s="103">
        <v>2000</v>
      </c>
      <c r="F27" s="103">
        <v>8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18">
        <f t="shared" si="13"/>
        <v>8</v>
      </c>
      <c r="Q27" s="155">
        <f t="shared" si="14"/>
        <v>8</v>
      </c>
      <c r="R27" s="60">
        <f t="shared" si="15"/>
        <v>1</v>
      </c>
      <c r="S27" s="119">
        <f t="shared" si="16"/>
        <v>1</v>
      </c>
      <c r="T27" s="98">
        <f t="shared" si="4"/>
        <v>8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</row>
    <row r="28" spans="1:28" ht="12.75">
      <c r="A28" s="77" t="s">
        <v>580</v>
      </c>
      <c r="B28" s="106" t="s">
        <v>195</v>
      </c>
      <c r="C28" s="106" t="s">
        <v>474</v>
      </c>
      <c r="D28" s="103" t="s">
        <v>167</v>
      </c>
      <c r="E28" s="103">
        <v>2000</v>
      </c>
      <c r="F28" s="103"/>
      <c r="G28" s="103"/>
      <c r="H28" s="103"/>
      <c r="I28" s="119"/>
      <c r="J28" s="119"/>
      <c r="K28" s="119">
        <v>8</v>
      </c>
      <c r="L28" s="103"/>
      <c r="M28" s="103"/>
      <c r="N28" s="103"/>
      <c r="O28" s="103"/>
      <c r="P28" s="118">
        <f t="shared" si="13"/>
        <v>8</v>
      </c>
      <c r="Q28" s="155">
        <f t="shared" si="14"/>
        <v>8</v>
      </c>
      <c r="R28" s="60">
        <f t="shared" si="15"/>
        <v>1</v>
      </c>
      <c r="S28" s="119">
        <f t="shared" si="16"/>
        <v>1</v>
      </c>
      <c r="T28" s="98">
        <f t="shared" si="4"/>
        <v>8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</row>
    <row r="29" spans="1:28" ht="12.75">
      <c r="A29" s="77" t="s">
        <v>581</v>
      </c>
      <c r="B29" s="106" t="s">
        <v>18</v>
      </c>
      <c r="C29" s="106" t="s">
        <v>456</v>
      </c>
      <c r="D29" s="103" t="s">
        <v>51</v>
      </c>
      <c r="E29" s="103">
        <v>2001</v>
      </c>
      <c r="F29" s="103"/>
      <c r="G29" s="103"/>
      <c r="H29" s="103"/>
      <c r="I29" s="103"/>
      <c r="J29" s="103">
        <v>6</v>
      </c>
      <c r="K29" s="103"/>
      <c r="L29" s="103"/>
      <c r="M29" s="103"/>
      <c r="N29" s="103"/>
      <c r="O29" s="103"/>
      <c r="P29" s="118">
        <f t="shared" si="13"/>
        <v>6</v>
      </c>
      <c r="Q29" s="155">
        <f t="shared" si="14"/>
        <v>6</v>
      </c>
      <c r="R29" s="60">
        <f t="shared" si="15"/>
        <v>1</v>
      </c>
      <c r="S29" s="119">
        <f t="shared" si="16"/>
        <v>1</v>
      </c>
      <c r="T29" s="98">
        <f t="shared" si="4"/>
        <v>6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</row>
    <row r="30" spans="1:28" ht="12.75">
      <c r="A30" s="77" t="s">
        <v>581</v>
      </c>
      <c r="B30" s="106" t="s">
        <v>577</v>
      </c>
      <c r="C30" s="106" t="s">
        <v>578</v>
      </c>
      <c r="D30" s="103" t="s">
        <v>535</v>
      </c>
      <c r="E30" s="103">
        <v>2001</v>
      </c>
      <c r="F30" s="103"/>
      <c r="G30" s="104"/>
      <c r="H30" s="104"/>
      <c r="I30" s="104"/>
      <c r="J30" s="104"/>
      <c r="K30" s="104"/>
      <c r="L30" s="104"/>
      <c r="M30" s="104"/>
      <c r="N30" s="104">
        <v>6</v>
      </c>
      <c r="O30" s="104"/>
      <c r="P30" s="118">
        <f t="shared" si="13"/>
        <v>6</v>
      </c>
      <c r="Q30" s="155">
        <f t="shared" si="14"/>
        <v>6</v>
      </c>
      <c r="R30" s="60">
        <f t="shared" si="15"/>
        <v>1</v>
      </c>
      <c r="S30" s="119">
        <f t="shared" si="16"/>
        <v>1</v>
      </c>
      <c r="T30" s="98">
        <f t="shared" si="4"/>
        <v>6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</row>
    <row r="31" spans="1:28" ht="12.75">
      <c r="A31" s="77" t="s">
        <v>248</v>
      </c>
      <c r="B31" s="106" t="s">
        <v>462</v>
      </c>
      <c r="C31" s="106" t="s">
        <v>457</v>
      </c>
      <c r="D31" s="103"/>
      <c r="E31" s="103">
        <v>2000</v>
      </c>
      <c r="F31" s="103"/>
      <c r="G31" s="103"/>
      <c r="H31" s="103"/>
      <c r="I31" s="103"/>
      <c r="J31" s="103">
        <v>4</v>
      </c>
      <c r="K31" s="103"/>
      <c r="L31" s="103"/>
      <c r="M31" s="103"/>
      <c r="N31" s="103"/>
      <c r="O31" s="103"/>
      <c r="P31" s="118">
        <f t="shared" si="13"/>
        <v>4</v>
      </c>
      <c r="Q31" s="155">
        <f t="shared" si="14"/>
        <v>4</v>
      </c>
      <c r="R31" s="60">
        <f t="shared" si="15"/>
        <v>1</v>
      </c>
      <c r="S31" s="119">
        <f t="shared" si="16"/>
        <v>1</v>
      </c>
      <c r="T31" s="98">
        <f t="shared" si="4"/>
        <v>4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</row>
    <row r="32" spans="1:28" ht="12.75">
      <c r="A32" s="77" t="s">
        <v>523</v>
      </c>
      <c r="B32" s="106" t="s">
        <v>32</v>
      </c>
      <c r="C32" s="106" t="s">
        <v>363</v>
      </c>
      <c r="D32" s="103" t="s">
        <v>364</v>
      </c>
      <c r="E32" s="103">
        <v>2001</v>
      </c>
      <c r="F32" s="103">
        <v>2</v>
      </c>
      <c r="G32" s="103"/>
      <c r="H32" s="121"/>
      <c r="I32" s="121"/>
      <c r="J32" s="121"/>
      <c r="K32" s="121"/>
      <c r="L32" s="121"/>
      <c r="M32" s="121"/>
      <c r="N32" s="121"/>
      <c r="O32" s="148"/>
      <c r="P32" s="118">
        <f t="shared" si="13"/>
        <v>2</v>
      </c>
      <c r="Q32" s="155">
        <f t="shared" si="14"/>
        <v>2</v>
      </c>
      <c r="R32" s="60">
        <f t="shared" si="15"/>
        <v>1</v>
      </c>
      <c r="S32" s="119">
        <f t="shared" si="16"/>
        <v>1</v>
      </c>
      <c r="T32" s="98">
        <f t="shared" si="4"/>
        <v>2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</row>
    <row r="33" spans="1:28" ht="12.75">
      <c r="A33" s="77" t="s">
        <v>523</v>
      </c>
      <c r="B33" s="106" t="s">
        <v>63</v>
      </c>
      <c r="C33" s="106" t="s">
        <v>579</v>
      </c>
      <c r="D33" s="103" t="s">
        <v>49</v>
      </c>
      <c r="E33" s="103">
        <v>2001</v>
      </c>
      <c r="F33" s="104"/>
      <c r="G33" s="104"/>
      <c r="H33" s="104"/>
      <c r="I33" s="104"/>
      <c r="J33" s="104"/>
      <c r="K33" s="104"/>
      <c r="L33" s="104"/>
      <c r="M33" s="104"/>
      <c r="N33" s="104">
        <v>2</v>
      </c>
      <c r="O33" s="105"/>
      <c r="P33" s="118">
        <f t="shared" si="13"/>
        <v>2</v>
      </c>
      <c r="Q33" s="155">
        <f t="shared" si="14"/>
        <v>2</v>
      </c>
      <c r="R33" s="60">
        <f t="shared" si="15"/>
        <v>1</v>
      </c>
      <c r="S33" s="119">
        <f t="shared" si="16"/>
        <v>1</v>
      </c>
      <c r="T33" s="98">
        <f t="shared" si="4"/>
        <v>2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</row>
    <row r="34" spans="1:28" ht="12.75">
      <c r="A34" s="77" t="s">
        <v>251</v>
      </c>
      <c r="B34" s="106"/>
      <c r="C34" s="106"/>
      <c r="D34" s="103"/>
      <c r="E34" s="103"/>
      <c r="F34" s="104"/>
      <c r="G34" s="103"/>
      <c r="H34" s="103"/>
      <c r="I34" s="103"/>
      <c r="J34" s="103"/>
      <c r="K34" s="103"/>
      <c r="L34" s="103"/>
      <c r="M34" s="103"/>
      <c r="N34" s="103"/>
      <c r="O34" s="107"/>
      <c r="P34" s="118">
        <f t="shared" si="13"/>
        <v>0</v>
      </c>
      <c r="Q34" s="155">
        <f t="shared" si="14"/>
        <v>0</v>
      </c>
      <c r="R34" s="60">
        <f t="shared" si="15"/>
        <v>0</v>
      </c>
      <c r="S34" s="119">
        <f t="shared" si="16"/>
        <v>0</v>
      </c>
      <c r="T34" s="98" t="e">
        <f t="shared" si="4"/>
        <v>#NUM!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</row>
    <row r="35" spans="1:28" ht="12.75">
      <c r="A35" s="77" t="s">
        <v>252</v>
      </c>
      <c r="B35" s="106"/>
      <c r="C35" s="106"/>
      <c r="D35" s="103"/>
      <c r="E35" s="103"/>
      <c r="F35" s="103"/>
      <c r="G35" s="104"/>
      <c r="H35" s="104"/>
      <c r="I35" s="104"/>
      <c r="J35" s="104"/>
      <c r="K35" s="104"/>
      <c r="L35" s="104"/>
      <c r="M35" s="104"/>
      <c r="N35" s="104"/>
      <c r="O35" s="105"/>
      <c r="P35" s="118">
        <f t="shared" si="13"/>
        <v>0</v>
      </c>
      <c r="Q35" s="155">
        <f t="shared" si="14"/>
        <v>0</v>
      </c>
      <c r="R35" s="60">
        <f t="shared" si="15"/>
        <v>0</v>
      </c>
      <c r="S35" s="119">
        <f t="shared" si="16"/>
        <v>0</v>
      </c>
      <c r="T35" s="98" t="e">
        <f t="shared" si="4"/>
        <v>#NUM!</v>
      </c>
      <c r="U35" s="98" t="e">
        <f t="shared" si="5"/>
        <v>#NUM!</v>
      </c>
      <c r="V35" s="98" t="e">
        <f t="shared" si="6"/>
        <v>#NUM!</v>
      </c>
      <c r="W35" s="98" t="e">
        <f t="shared" si="7"/>
        <v>#NUM!</v>
      </c>
      <c r="X35" s="98" t="e">
        <f t="shared" si="8"/>
        <v>#NUM!</v>
      </c>
      <c r="Y35" s="98" t="e">
        <f t="shared" si="9"/>
        <v>#NUM!</v>
      </c>
      <c r="Z35" s="98" t="e">
        <f t="shared" si="10"/>
        <v>#NUM!</v>
      </c>
      <c r="AA35" s="98" t="e">
        <f t="shared" si="11"/>
        <v>#NUM!</v>
      </c>
      <c r="AB35" s="98" t="e">
        <f t="shared" si="12"/>
        <v>#NUM!</v>
      </c>
    </row>
    <row r="36" spans="1:28" ht="12.75">
      <c r="A36" s="77" t="s">
        <v>253</v>
      </c>
      <c r="B36" s="106"/>
      <c r="C36" s="106"/>
      <c r="D36" s="103"/>
      <c r="E36" s="103"/>
      <c r="F36" s="104"/>
      <c r="G36" s="104"/>
      <c r="H36" s="104"/>
      <c r="I36" s="104"/>
      <c r="J36" s="104"/>
      <c r="K36" s="104"/>
      <c r="L36" s="104"/>
      <c r="M36" s="104"/>
      <c r="N36" s="104"/>
      <c r="O36" s="105"/>
      <c r="P36" s="118">
        <f t="shared" si="13"/>
        <v>0</v>
      </c>
      <c r="Q36" s="155">
        <f t="shared" si="14"/>
        <v>0</v>
      </c>
      <c r="R36" s="60">
        <f t="shared" si="15"/>
        <v>0</v>
      </c>
      <c r="S36" s="119">
        <f t="shared" si="16"/>
        <v>0</v>
      </c>
      <c r="T36" s="98" t="e">
        <f t="shared" si="4"/>
        <v>#NUM!</v>
      </c>
      <c r="U36" s="98" t="e">
        <f t="shared" si="5"/>
        <v>#NUM!</v>
      </c>
      <c r="V36" s="98" t="e">
        <f t="shared" si="6"/>
        <v>#NUM!</v>
      </c>
      <c r="W36" s="98" t="e">
        <f t="shared" si="7"/>
        <v>#NUM!</v>
      </c>
      <c r="X36" s="98" t="e">
        <f t="shared" si="8"/>
        <v>#NUM!</v>
      </c>
      <c r="Y36" s="98" t="e">
        <f t="shared" si="9"/>
        <v>#NUM!</v>
      </c>
      <c r="Z36" s="98" t="e">
        <f t="shared" si="10"/>
        <v>#NUM!</v>
      </c>
      <c r="AA36" s="98" t="e">
        <f t="shared" si="11"/>
        <v>#NUM!</v>
      </c>
      <c r="AB36" s="98" t="e">
        <f t="shared" si="12"/>
        <v>#NUM!</v>
      </c>
    </row>
    <row r="37" spans="1:28" ht="12.75">
      <c r="A37" s="77" t="s">
        <v>254</v>
      </c>
      <c r="B37" s="106"/>
      <c r="C37" s="106"/>
      <c r="D37" s="103"/>
      <c r="E37" s="103"/>
      <c r="F37" s="103"/>
      <c r="G37" s="104"/>
      <c r="H37" s="104"/>
      <c r="I37" s="104"/>
      <c r="J37" s="104"/>
      <c r="K37" s="104"/>
      <c r="L37" s="104"/>
      <c r="M37" s="104"/>
      <c r="N37" s="104"/>
      <c r="O37" s="105"/>
      <c r="P37" s="118">
        <f t="shared" si="13"/>
        <v>0</v>
      </c>
      <c r="Q37" s="155">
        <f t="shared" si="14"/>
        <v>0</v>
      </c>
      <c r="R37" s="60">
        <f t="shared" si="15"/>
        <v>0</v>
      </c>
      <c r="S37" s="119">
        <f t="shared" si="16"/>
        <v>0</v>
      </c>
      <c r="T37" s="98" t="e">
        <f t="shared" si="4"/>
        <v>#NUM!</v>
      </c>
      <c r="U37" s="98" t="e">
        <f t="shared" si="5"/>
        <v>#NUM!</v>
      </c>
      <c r="V37" s="98" t="e">
        <f t="shared" si="6"/>
        <v>#NUM!</v>
      </c>
      <c r="W37" s="98" t="e">
        <f t="shared" si="7"/>
        <v>#NUM!</v>
      </c>
      <c r="X37" s="98" t="e">
        <f t="shared" si="8"/>
        <v>#NUM!</v>
      </c>
      <c r="Y37" s="98" t="e">
        <f t="shared" si="9"/>
        <v>#NUM!</v>
      </c>
      <c r="Z37" s="98" t="e">
        <f t="shared" si="10"/>
        <v>#NUM!</v>
      </c>
      <c r="AA37" s="98" t="e">
        <f t="shared" si="11"/>
        <v>#NUM!</v>
      </c>
      <c r="AB37" s="98" t="e">
        <f t="shared" si="12"/>
        <v>#NUM!</v>
      </c>
    </row>
    <row r="38" spans="1:28" ht="12.75">
      <c r="A38" s="77" t="s">
        <v>255</v>
      </c>
      <c r="B38" s="106"/>
      <c r="C38" s="106"/>
      <c r="D38" s="103"/>
      <c r="E38" s="103"/>
      <c r="F38" s="103"/>
      <c r="G38" s="104"/>
      <c r="H38" s="104"/>
      <c r="I38" s="104"/>
      <c r="J38" s="104"/>
      <c r="K38" s="104"/>
      <c r="L38" s="104"/>
      <c r="M38" s="104"/>
      <c r="N38" s="104"/>
      <c r="O38" s="105"/>
      <c r="P38" s="118">
        <f t="shared" si="13"/>
        <v>0</v>
      </c>
      <c r="Q38" s="155">
        <f t="shared" si="14"/>
        <v>0</v>
      </c>
      <c r="R38" s="60">
        <f t="shared" si="15"/>
        <v>0</v>
      </c>
      <c r="S38" s="119">
        <f t="shared" si="16"/>
        <v>0</v>
      </c>
      <c r="T38" s="98" t="e">
        <f t="shared" si="4"/>
        <v>#NUM!</v>
      </c>
      <c r="U38" s="98" t="e">
        <f t="shared" si="5"/>
        <v>#NUM!</v>
      </c>
      <c r="V38" s="98" t="e">
        <f t="shared" si="6"/>
        <v>#NUM!</v>
      </c>
      <c r="W38" s="98" t="e">
        <f t="shared" si="7"/>
        <v>#NUM!</v>
      </c>
      <c r="X38" s="98" t="e">
        <f t="shared" si="8"/>
        <v>#NUM!</v>
      </c>
      <c r="Y38" s="98" t="e">
        <f t="shared" si="9"/>
        <v>#NUM!</v>
      </c>
      <c r="Z38" s="98" t="e">
        <f t="shared" si="10"/>
        <v>#NUM!</v>
      </c>
      <c r="AA38" s="98" t="e">
        <f t="shared" si="11"/>
        <v>#NUM!</v>
      </c>
      <c r="AB38" s="98" t="e">
        <f t="shared" si="12"/>
        <v>#NUM!</v>
      </c>
    </row>
    <row r="39" spans="1:28" ht="12.75">
      <c r="A39" s="77" t="s">
        <v>256</v>
      </c>
      <c r="B39" s="106"/>
      <c r="C39" s="106"/>
      <c r="D39" s="103"/>
      <c r="E39" s="103"/>
      <c r="F39" s="104"/>
      <c r="G39" s="104"/>
      <c r="H39" s="104"/>
      <c r="I39" s="104"/>
      <c r="J39" s="104"/>
      <c r="K39" s="104"/>
      <c r="L39" s="104"/>
      <c r="M39" s="104"/>
      <c r="N39" s="110"/>
      <c r="O39" s="105"/>
      <c r="P39" s="118">
        <f t="shared" si="13"/>
        <v>0</v>
      </c>
      <c r="Q39" s="155">
        <f t="shared" si="14"/>
        <v>0</v>
      </c>
      <c r="R39" s="60">
        <f t="shared" si="15"/>
        <v>0</v>
      </c>
      <c r="S39" s="119">
        <f t="shared" si="16"/>
        <v>0</v>
      </c>
      <c r="T39" s="98" t="e">
        <f t="shared" si="4"/>
        <v>#NUM!</v>
      </c>
      <c r="U39" s="98" t="e">
        <f t="shared" si="5"/>
        <v>#NUM!</v>
      </c>
      <c r="V39" s="98" t="e">
        <f t="shared" si="6"/>
        <v>#NUM!</v>
      </c>
      <c r="W39" s="98" t="e">
        <f t="shared" si="7"/>
        <v>#NUM!</v>
      </c>
      <c r="X39" s="98" t="e">
        <f t="shared" si="8"/>
        <v>#NUM!</v>
      </c>
      <c r="Y39" s="98" t="e">
        <f t="shared" si="9"/>
        <v>#NUM!</v>
      </c>
      <c r="Z39" s="98" t="e">
        <f t="shared" si="10"/>
        <v>#NUM!</v>
      </c>
      <c r="AA39" s="98" t="e">
        <f t="shared" si="11"/>
        <v>#NUM!</v>
      </c>
      <c r="AB39" s="98" t="e">
        <f t="shared" si="12"/>
        <v>#NUM!</v>
      </c>
    </row>
    <row r="40" spans="1:28" ht="12.75">
      <c r="A40" s="77" t="s">
        <v>257</v>
      </c>
      <c r="B40" s="110"/>
      <c r="C40" s="110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10"/>
      <c r="O40" s="105"/>
      <c r="P40" s="118">
        <f t="shared" si="13"/>
        <v>0</v>
      </c>
      <c r="Q40" s="155">
        <f t="shared" si="14"/>
        <v>0</v>
      </c>
      <c r="R40" s="60">
        <f t="shared" si="15"/>
        <v>0</v>
      </c>
      <c r="S40" s="119">
        <f t="shared" si="16"/>
        <v>0</v>
      </c>
      <c r="T40" s="98" t="e">
        <f t="shared" si="4"/>
        <v>#NUM!</v>
      </c>
      <c r="U40" s="98" t="e">
        <f t="shared" si="5"/>
        <v>#NUM!</v>
      </c>
      <c r="V40" s="98" t="e">
        <f t="shared" si="6"/>
        <v>#NUM!</v>
      </c>
      <c r="W40" s="98" t="e">
        <f t="shared" si="7"/>
        <v>#NUM!</v>
      </c>
      <c r="X40" s="98" t="e">
        <f t="shared" si="8"/>
        <v>#NUM!</v>
      </c>
      <c r="Y40" s="98" t="e">
        <f t="shared" si="9"/>
        <v>#NUM!</v>
      </c>
      <c r="Z40" s="98" t="e">
        <f t="shared" si="10"/>
        <v>#NUM!</v>
      </c>
      <c r="AA40" s="98" t="e">
        <f t="shared" si="11"/>
        <v>#NUM!</v>
      </c>
      <c r="AB40" s="98" t="e">
        <f t="shared" si="12"/>
        <v>#NUM!</v>
      </c>
    </row>
    <row r="41" spans="1:28" ht="12.75">
      <c r="A41" s="77" t="s">
        <v>258</v>
      </c>
      <c r="B41" s="110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10"/>
      <c r="O41" s="105"/>
      <c r="P41" s="118">
        <f t="shared" si="13"/>
        <v>0</v>
      </c>
      <c r="Q41" s="155">
        <f t="shared" si="14"/>
        <v>0</v>
      </c>
      <c r="R41" s="60">
        <f t="shared" si="15"/>
        <v>0</v>
      </c>
      <c r="S41" s="119">
        <f t="shared" si="16"/>
        <v>0</v>
      </c>
      <c r="T41" s="98" t="e">
        <f t="shared" si="4"/>
        <v>#NUM!</v>
      </c>
      <c r="U41" s="98" t="e">
        <f t="shared" si="5"/>
        <v>#NUM!</v>
      </c>
      <c r="V41" s="98" t="e">
        <f t="shared" si="6"/>
        <v>#NUM!</v>
      </c>
      <c r="W41" s="98" t="e">
        <f t="shared" si="7"/>
        <v>#NUM!</v>
      </c>
      <c r="X41" s="98" t="e">
        <f t="shared" si="8"/>
        <v>#NUM!</v>
      </c>
      <c r="Y41" s="98" t="e">
        <f t="shared" si="9"/>
        <v>#NUM!</v>
      </c>
      <c r="Z41" s="98" t="e">
        <f t="shared" si="10"/>
        <v>#NUM!</v>
      </c>
      <c r="AA41" s="98" t="e">
        <f t="shared" si="11"/>
        <v>#NUM!</v>
      </c>
      <c r="AB41" s="98" t="e">
        <f t="shared" si="12"/>
        <v>#NUM!</v>
      </c>
    </row>
    <row r="42" spans="1:28" ht="12.75">
      <c r="A42" s="77" t="s">
        <v>259</v>
      </c>
      <c r="B42" s="110"/>
      <c r="C42" s="110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10"/>
      <c r="O42" s="105"/>
      <c r="P42" s="118">
        <f t="shared" si="13"/>
        <v>0</v>
      </c>
      <c r="Q42" s="155">
        <f t="shared" si="14"/>
        <v>0</v>
      </c>
      <c r="R42" s="60">
        <f t="shared" si="15"/>
        <v>0</v>
      </c>
      <c r="S42" s="119">
        <f t="shared" si="16"/>
        <v>0</v>
      </c>
      <c r="T42" s="98" t="e">
        <f t="shared" si="4"/>
        <v>#NUM!</v>
      </c>
      <c r="U42" s="98" t="e">
        <f t="shared" si="5"/>
        <v>#NUM!</v>
      </c>
      <c r="V42" s="98" t="e">
        <f t="shared" si="6"/>
        <v>#NUM!</v>
      </c>
      <c r="W42" s="98" t="e">
        <f t="shared" si="7"/>
        <v>#NUM!</v>
      </c>
      <c r="X42" s="98" t="e">
        <f t="shared" si="8"/>
        <v>#NUM!</v>
      </c>
      <c r="Y42" s="98" t="e">
        <f t="shared" si="9"/>
        <v>#NUM!</v>
      </c>
      <c r="Z42" s="98" t="e">
        <f t="shared" si="10"/>
        <v>#NUM!</v>
      </c>
      <c r="AA42" s="98" t="e">
        <f t="shared" si="11"/>
        <v>#NUM!</v>
      </c>
      <c r="AB42" s="98" t="e">
        <f t="shared" si="12"/>
        <v>#NUM!</v>
      </c>
    </row>
    <row r="43" spans="1:28" ht="12.75">
      <c r="A43" s="77" t="s">
        <v>260</v>
      </c>
      <c r="B43" s="106"/>
      <c r="C43" s="106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6"/>
      <c r="O43" s="107"/>
      <c r="P43" s="118">
        <f t="shared" si="13"/>
        <v>0</v>
      </c>
      <c r="Q43" s="155">
        <f t="shared" si="14"/>
        <v>0</v>
      </c>
      <c r="R43" s="60">
        <f t="shared" si="15"/>
        <v>0</v>
      </c>
      <c r="S43" s="119">
        <f t="shared" si="16"/>
        <v>0</v>
      </c>
      <c r="T43" s="98" t="e">
        <f t="shared" si="4"/>
        <v>#NUM!</v>
      </c>
      <c r="U43" s="98" t="e">
        <f t="shared" si="5"/>
        <v>#NUM!</v>
      </c>
      <c r="V43" s="98" t="e">
        <f t="shared" si="6"/>
        <v>#NUM!</v>
      </c>
      <c r="W43" s="98" t="e">
        <f t="shared" si="7"/>
        <v>#NUM!</v>
      </c>
      <c r="X43" s="98" t="e">
        <f t="shared" si="8"/>
        <v>#NUM!</v>
      </c>
      <c r="Y43" s="98" t="e">
        <f t="shared" si="9"/>
        <v>#NUM!</v>
      </c>
      <c r="Z43" s="98" t="e">
        <f t="shared" si="10"/>
        <v>#NUM!</v>
      </c>
      <c r="AA43" s="98" t="e">
        <f t="shared" si="11"/>
        <v>#NUM!</v>
      </c>
      <c r="AB43" s="98" t="e">
        <f t="shared" si="12"/>
        <v>#NUM!</v>
      </c>
    </row>
    <row r="44" spans="1:28" ht="12.75">
      <c r="A44" s="77" t="s">
        <v>261</v>
      </c>
      <c r="B44" s="106"/>
      <c r="C44" s="106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6"/>
      <c r="O44" s="107"/>
      <c r="P44" s="118">
        <f t="shared" si="13"/>
        <v>0</v>
      </c>
      <c r="Q44" s="155">
        <f t="shared" si="14"/>
        <v>0</v>
      </c>
      <c r="R44" s="60">
        <f t="shared" si="15"/>
        <v>0</v>
      </c>
      <c r="S44" s="119">
        <f t="shared" si="16"/>
        <v>0</v>
      </c>
      <c r="T44" s="98" t="e">
        <f t="shared" si="4"/>
        <v>#NUM!</v>
      </c>
      <c r="U44" s="98" t="e">
        <f t="shared" si="5"/>
        <v>#NUM!</v>
      </c>
      <c r="V44" s="98" t="e">
        <f t="shared" si="6"/>
        <v>#NUM!</v>
      </c>
      <c r="W44" s="98" t="e">
        <f t="shared" si="7"/>
        <v>#NUM!</v>
      </c>
      <c r="X44" s="98" t="e">
        <f t="shared" si="8"/>
        <v>#NUM!</v>
      </c>
      <c r="Y44" s="98" t="e">
        <f t="shared" si="9"/>
        <v>#NUM!</v>
      </c>
      <c r="Z44" s="98" t="e">
        <f t="shared" si="10"/>
        <v>#NUM!</v>
      </c>
      <c r="AA44" s="98" t="e">
        <f t="shared" si="11"/>
        <v>#NUM!</v>
      </c>
      <c r="AB44" s="98" t="e">
        <f t="shared" si="12"/>
        <v>#NUM!</v>
      </c>
    </row>
    <row r="45" spans="1:28" ht="12.75">
      <c r="A45" s="166">
        <v>41</v>
      </c>
      <c r="B45" s="106"/>
      <c r="C45" s="106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7"/>
      <c r="P45" s="118">
        <f t="shared" si="13"/>
        <v>0</v>
      </c>
      <c r="Q45" s="155">
        <f t="shared" si="14"/>
        <v>0</v>
      </c>
      <c r="R45" s="60">
        <f t="shared" si="15"/>
        <v>0</v>
      </c>
      <c r="S45" s="119">
        <f t="shared" si="16"/>
        <v>0</v>
      </c>
      <c r="T45" s="98" t="e">
        <f t="shared" si="4"/>
        <v>#NUM!</v>
      </c>
      <c r="U45" s="98" t="e">
        <f t="shared" si="5"/>
        <v>#NUM!</v>
      </c>
      <c r="V45" s="98" t="e">
        <f t="shared" si="6"/>
        <v>#NUM!</v>
      </c>
      <c r="W45" s="98" t="e">
        <f t="shared" si="7"/>
        <v>#NUM!</v>
      </c>
      <c r="X45" s="98" t="e">
        <f t="shared" si="8"/>
        <v>#NUM!</v>
      </c>
      <c r="Y45" s="98" t="e">
        <f t="shared" si="9"/>
        <v>#NUM!</v>
      </c>
      <c r="Z45" s="98" t="e">
        <f t="shared" si="10"/>
        <v>#NUM!</v>
      </c>
      <c r="AA45" s="98" t="e">
        <f t="shared" si="11"/>
        <v>#NUM!</v>
      </c>
      <c r="AB45" s="98" t="e">
        <f t="shared" si="12"/>
        <v>#NUM!</v>
      </c>
    </row>
    <row r="468" ht="12.75">
      <c r="B468" s="111"/>
    </row>
    <row r="469" ht="12.75">
      <c r="B469" s="111"/>
    </row>
    <row r="470" ht="12.75">
      <c r="B470" s="111"/>
    </row>
    <row r="471" ht="12.75">
      <c r="B471" s="111"/>
    </row>
    <row r="472" ht="12.75">
      <c r="B472" s="111"/>
    </row>
    <row r="473" ht="12.75">
      <c r="B473" s="111"/>
    </row>
    <row r="474" ht="12.75">
      <c r="B474" s="111"/>
    </row>
    <row r="475" ht="12.75">
      <c r="B475" s="111"/>
    </row>
    <row r="476" ht="12.75">
      <c r="B476" s="111"/>
    </row>
    <row r="477" ht="12.75">
      <c r="B477" s="111"/>
    </row>
  </sheetData>
  <sheetProtection/>
  <mergeCells count="4">
    <mergeCell ref="P3:Q3"/>
    <mergeCell ref="R3:S3"/>
    <mergeCell ref="A2:S2"/>
    <mergeCell ref="A1:S1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AP242"/>
  <sheetViews>
    <sheetView zoomScalePageLayoutView="0" workbookViewId="0" topLeftCell="A1">
      <pane xSplit="3" ySplit="4" topLeftCell="D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L10" sqref="L10"/>
    </sheetView>
  </sheetViews>
  <sheetFormatPr defaultColWidth="9.00390625" defaultRowHeight="12.75"/>
  <cols>
    <col min="1" max="1" width="6.00390625" style="0" bestFit="1" customWidth="1"/>
    <col min="2" max="2" width="9.625" style="0" bestFit="1" customWidth="1"/>
    <col min="3" max="3" width="10.00390625" style="0" bestFit="1" customWidth="1"/>
    <col min="4" max="4" width="7.00390625" style="3" bestFit="1" customWidth="1"/>
    <col min="5" max="5" width="7.625" style="3" bestFit="1" customWidth="1"/>
    <col min="6" max="6" width="6.75390625" style="3" bestFit="1" customWidth="1"/>
    <col min="7" max="7" width="7.625" style="3" customWidth="1"/>
    <col min="8" max="13" width="6.75390625" style="3" customWidth="1"/>
    <col min="14" max="14" width="6.75390625" style="0" customWidth="1"/>
    <col min="15" max="15" width="6.75390625" style="3" hidden="1" customWidth="1"/>
    <col min="16" max="16" width="6.375" style="0" bestFit="1" customWidth="1"/>
    <col min="17" max="17" width="9.00390625" style="0" bestFit="1" customWidth="1"/>
    <col min="18" max="18" width="6.375" style="0" bestFit="1" customWidth="1"/>
    <col min="19" max="19" width="9.00390625" style="0" customWidth="1"/>
    <col min="20" max="26" width="3.00390625" style="0" hidden="1" customWidth="1"/>
    <col min="27" max="27" width="9.125" style="0" hidden="1" customWidth="1"/>
    <col min="28" max="28" width="2.00390625" style="0" hidden="1" customWidth="1"/>
    <col min="29" max="29" width="0" style="0" hidden="1" customWidth="1"/>
  </cols>
  <sheetData>
    <row r="1" spans="1:19" ht="15.75">
      <c r="A1" s="227" t="str">
        <f>'nejml žákyně 00 - 01'!A1</f>
        <v>Českomoravský pohár v běhu na lyžích - 2010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14.25">
      <c r="A2" s="220" t="s">
        <v>234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42" ht="94.5">
      <c r="A3" s="33"/>
      <c r="B3" s="33"/>
      <c r="C3" s="33"/>
      <c r="D3" s="48"/>
      <c r="E3" s="48"/>
      <c r="F3" s="49" t="str">
        <f>'nejml žákyně 00 - 01'!F3</f>
        <v>Nové Město na Moravě</v>
      </c>
      <c r="G3" s="49" t="str">
        <f>'nejml žákyně 00 - 01'!G3</f>
        <v>Hlinsko</v>
      </c>
      <c r="H3" s="49" t="str">
        <f>'nejml žákyně 00 - 01'!H3</f>
        <v>Svratka</v>
      </c>
      <c r="I3" s="49" t="str">
        <f>'nejml žákyně 00 - 01'!I3</f>
        <v>Česká Třebová</v>
      </c>
      <c r="J3" s="49" t="str">
        <f>'nejml žákyně 00 - 01'!J3</f>
        <v>Nové Město na Moravě</v>
      </c>
      <c r="K3" s="49" t="str">
        <f>'nejml žákyně 00 - 01'!K3</f>
        <v>Letohrad</v>
      </c>
      <c r="L3" s="49" t="str">
        <f>'starší dorostenky 92 - 93'!L3</f>
        <v>Klášterec</v>
      </c>
      <c r="M3" s="49" t="str">
        <f>'starší dorostenky 92 - 93'!M3</f>
        <v>Králíky</v>
      </c>
      <c r="N3" s="49" t="str">
        <f>'starší dorostenky 92 - 93'!N3</f>
        <v>Pohledec</v>
      </c>
      <c r="O3" s="50">
        <f>'nejml žákyně 00 - 01'!O4</f>
        <v>0</v>
      </c>
      <c r="P3" s="221" t="s">
        <v>0</v>
      </c>
      <c r="Q3" s="222"/>
      <c r="R3" s="223" t="s">
        <v>1</v>
      </c>
      <c r="S3" s="224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s="3" customFormat="1" ht="12.75">
      <c r="A4" s="38" t="s">
        <v>2</v>
      </c>
      <c r="B4" s="38" t="s">
        <v>3</v>
      </c>
      <c r="C4" s="38" t="s">
        <v>4</v>
      </c>
      <c r="D4" s="38" t="s">
        <v>5</v>
      </c>
      <c r="E4" s="51" t="s">
        <v>6</v>
      </c>
      <c r="F4" s="41">
        <f>'nejml žákyně 00 - 01'!F4</f>
        <v>40180</v>
      </c>
      <c r="G4" s="41">
        <f>'nejml žákyně 00 - 01'!G4</f>
        <v>40194</v>
      </c>
      <c r="H4" s="41">
        <f>'nejml žákyně 00 - 01'!H4</f>
        <v>40201</v>
      </c>
      <c r="I4" s="41">
        <f>'nejml žákyně 00 - 01'!I4</f>
        <v>40202</v>
      </c>
      <c r="J4" s="41">
        <f>'nejml žákyně 00 - 01'!J4</f>
        <v>40209</v>
      </c>
      <c r="K4" s="41">
        <f>'nejml žákyně 00 - 01'!K4</f>
        <v>40216</v>
      </c>
      <c r="L4" s="41">
        <f>'nejml žákyně 00 - 01'!L4</f>
        <v>40229</v>
      </c>
      <c r="M4" s="41">
        <f>'nejml žákyně 00 - 01'!M4</f>
        <v>40230</v>
      </c>
      <c r="N4" s="41">
        <f>'nejml žákyně 00 - 01'!N4</f>
        <v>40236</v>
      </c>
      <c r="O4" s="46">
        <f>'nejml žákyně 00 - 01'!O5</f>
        <v>0</v>
      </c>
      <c r="P4" s="167" t="str">
        <f>'nejm žáci  00 - 01'!P4</f>
        <v>celkem</v>
      </c>
      <c r="Q4" s="168" t="str">
        <f>'nejm žáci  00 - 01'!Q4</f>
        <v>započítané</v>
      </c>
      <c r="R4" s="168" t="str">
        <f>'nejm žáci  00 - 01'!R4</f>
        <v>celkem</v>
      </c>
      <c r="S4" s="168" t="str">
        <f>'nejm žáci  00 - 01'!S4</f>
        <v>započítané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 ht="12.75" customHeight="1">
      <c r="A5" s="76" t="s">
        <v>211</v>
      </c>
      <c r="B5" s="178" t="s">
        <v>14</v>
      </c>
      <c r="C5" s="178" t="s">
        <v>59</v>
      </c>
      <c r="D5" s="150" t="s">
        <v>51</v>
      </c>
      <c r="E5" s="150">
        <v>1993</v>
      </c>
      <c r="F5" s="150">
        <v>5</v>
      </c>
      <c r="G5" s="150">
        <v>15</v>
      </c>
      <c r="H5" s="150">
        <v>13</v>
      </c>
      <c r="I5" s="150"/>
      <c r="J5" s="150">
        <v>12</v>
      </c>
      <c r="K5" s="150"/>
      <c r="L5" s="150"/>
      <c r="M5" s="150"/>
      <c r="N5" s="150">
        <v>13</v>
      </c>
      <c r="O5" s="151"/>
      <c r="P5" s="179">
        <f aca="true" t="shared" si="0" ref="P5:P19">O5+N5+M5+L5+K5+J5+I5+H5+G5+F5</f>
        <v>58</v>
      </c>
      <c r="Q5" s="115">
        <f aca="true" t="shared" si="1" ref="Q5:Q19">IF(R5&gt;S5,SUM(T5:Y5),P5)</f>
        <v>58</v>
      </c>
      <c r="R5" s="150">
        <f aca="true" t="shared" si="2" ref="R5:R19">COUNT(F5:O5)</f>
        <v>5</v>
      </c>
      <c r="S5" s="115">
        <f aca="true" t="shared" si="3" ref="S5:S19">IF(COUNT(F5:O5)&gt;=6,6,COUNT(F5:O5))</f>
        <v>5</v>
      </c>
      <c r="T5" s="98">
        <f aca="true" t="shared" si="4" ref="T5:T34">LARGE($F5:$O5,1)</f>
        <v>15</v>
      </c>
      <c r="U5" s="98">
        <f aca="true" t="shared" si="5" ref="U5:U34">LARGE($F5:$O5,2)</f>
        <v>13</v>
      </c>
      <c r="V5" s="98">
        <f aca="true" t="shared" si="6" ref="V5:V34">LARGE($F5:$O5,3)</f>
        <v>13</v>
      </c>
      <c r="W5" s="98">
        <f aca="true" t="shared" si="7" ref="W5:W34">LARGE($F5:$O5,4)</f>
        <v>12</v>
      </c>
      <c r="X5" s="98">
        <f aca="true" t="shared" si="8" ref="X5:X34">LARGE($F5:$O5,5)</f>
        <v>5</v>
      </c>
      <c r="Y5" s="98" t="e">
        <f aca="true" t="shared" si="9" ref="Y5:Y34">LARGE($F5:$O5,6)</f>
        <v>#NUM!</v>
      </c>
      <c r="Z5" s="98" t="e">
        <f aca="true" t="shared" si="10" ref="Z5:Z34">LARGE($F5:$O5,7)</f>
        <v>#NUM!</v>
      </c>
      <c r="AA5" s="98" t="e">
        <f>LARGE($F5:$O5,8)</f>
        <v>#NUM!</v>
      </c>
      <c r="AB5" s="98" t="e">
        <f>LARGE($F5:$O5,9)</f>
        <v>#NUM!</v>
      </c>
      <c r="AC5" s="26"/>
      <c r="AD5" s="26"/>
      <c r="AE5" s="26"/>
      <c r="AF5" s="26"/>
      <c r="AG5" s="133"/>
      <c r="AH5" s="26"/>
      <c r="AI5" s="26"/>
      <c r="AJ5" s="26"/>
      <c r="AK5" s="26"/>
      <c r="AL5" s="26"/>
      <c r="AM5" s="26"/>
      <c r="AN5" s="26"/>
      <c r="AO5" s="79"/>
      <c r="AP5" s="23"/>
    </row>
    <row r="6" spans="1:42" ht="12.75" customHeight="1">
      <c r="A6" s="76" t="s">
        <v>212</v>
      </c>
      <c r="B6" s="183" t="s">
        <v>25</v>
      </c>
      <c r="C6" s="183" t="s">
        <v>64</v>
      </c>
      <c r="D6" s="150" t="s">
        <v>78</v>
      </c>
      <c r="E6" s="150">
        <v>1993</v>
      </c>
      <c r="F6" s="150"/>
      <c r="G6" s="150"/>
      <c r="H6" s="150">
        <v>12</v>
      </c>
      <c r="I6" s="150">
        <v>15</v>
      </c>
      <c r="J6" s="150">
        <v>10</v>
      </c>
      <c r="K6" s="150"/>
      <c r="L6" s="150"/>
      <c r="M6" s="150"/>
      <c r="N6" s="150">
        <v>12</v>
      </c>
      <c r="O6" s="151"/>
      <c r="P6" s="179">
        <f t="shared" si="0"/>
        <v>49</v>
      </c>
      <c r="Q6" s="115">
        <f t="shared" si="1"/>
        <v>49</v>
      </c>
      <c r="R6" s="150">
        <f t="shared" si="2"/>
        <v>4</v>
      </c>
      <c r="S6" s="115">
        <f t="shared" si="3"/>
        <v>4</v>
      </c>
      <c r="T6" s="98">
        <f t="shared" si="4"/>
        <v>15</v>
      </c>
      <c r="U6" s="98">
        <f t="shared" si="5"/>
        <v>12</v>
      </c>
      <c r="V6" s="98">
        <f t="shared" si="6"/>
        <v>12</v>
      </c>
      <c r="W6" s="98">
        <f t="shared" si="7"/>
        <v>10</v>
      </c>
      <c r="X6" s="98" t="e">
        <f t="shared" si="8"/>
        <v>#NUM!</v>
      </c>
      <c r="Y6" s="98" t="e">
        <f t="shared" si="9"/>
        <v>#NUM!</v>
      </c>
      <c r="Z6" s="98" t="e">
        <f t="shared" si="10"/>
        <v>#NUM!</v>
      </c>
      <c r="AA6" s="98" t="e">
        <f aca="true" t="shared" si="11" ref="AA6:AA34">LARGE($F6:$O6,8)</f>
        <v>#NUM!</v>
      </c>
      <c r="AB6" s="98" t="e">
        <f aca="true" t="shared" si="12" ref="AB6:AB34">LARGE($F6:$O6,9)</f>
        <v>#NUM!</v>
      </c>
      <c r="AC6" s="26"/>
      <c r="AD6" s="26"/>
      <c r="AE6" s="26"/>
      <c r="AF6" s="26"/>
      <c r="AG6" s="133"/>
      <c r="AH6" s="26"/>
      <c r="AI6" s="26"/>
      <c r="AJ6" s="26"/>
      <c r="AK6" s="26"/>
      <c r="AL6" s="26"/>
      <c r="AM6" s="26"/>
      <c r="AN6" s="26"/>
      <c r="AO6" s="80"/>
      <c r="AP6" s="23"/>
    </row>
    <row r="7" spans="1:42" ht="12.75" customHeight="1">
      <c r="A7" s="76" t="s">
        <v>222</v>
      </c>
      <c r="B7" s="178" t="s">
        <v>16</v>
      </c>
      <c r="C7" s="178" t="s">
        <v>60</v>
      </c>
      <c r="D7" s="150" t="s">
        <v>92</v>
      </c>
      <c r="E7" s="150">
        <v>1992</v>
      </c>
      <c r="F7" s="150">
        <v>8</v>
      </c>
      <c r="G7" s="150">
        <v>14</v>
      </c>
      <c r="H7" s="150"/>
      <c r="I7" s="150"/>
      <c r="J7" s="150">
        <v>11</v>
      </c>
      <c r="K7" s="150"/>
      <c r="L7" s="150"/>
      <c r="M7" s="150"/>
      <c r="N7" s="150">
        <v>14</v>
      </c>
      <c r="O7" s="153"/>
      <c r="P7" s="179">
        <f t="shared" si="0"/>
        <v>47</v>
      </c>
      <c r="Q7" s="115">
        <f t="shared" si="1"/>
        <v>47</v>
      </c>
      <c r="R7" s="150">
        <f t="shared" si="2"/>
        <v>4</v>
      </c>
      <c r="S7" s="115">
        <f t="shared" si="3"/>
        <v>4</v>
      </c>
      <c r="T7" s="98">
        <f t="shared" si="4"/>
        <v>14</v>
      </c>
      <c r="U7" s="98">
        <f t="shared" si="5"/>
        <v>14</v>
      </c>
      <c r="V7" s="98">
        <f t="shared" si="6"/>
        <v>11</v>
      </c>
      <c r="W7" s="98">
        <f t="shared" si="7"/>
        <v>8</v>
      </c>
      <c r="X7" s="98" t="e">
        <f t="shared" si="8"/>
        <v>#NUM!</v>
      </c>
      <c r="Y7" s="98" t="e">
        <f t="shared" si="9"/>
        <v>#NUM!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  <c r="AC7" s="26"/>
      <c r="AD7" s="26"/>
      <c r="AE7" s="26"/>
      <c r="AF7" s="26"/>
      <c r="AG7" s="133"/>
      <c r="AH7" s="26"/>
      <c r="AI7" s="26"/>
      <c r="AJ7" s="26"/>
      <c r="AK7" s="26"/>
      <c r="AL7" s="26"/>
      <c r="AM7" s="26"/>
      <c r="AN7" s="26"/>
      <c r="AO7" s="80"/>
      <c r="AP7" s="23"/>
    </row>
    <row r="8" spans="1:42" ht="12.75" customHeight="1">
      <c r="A8" s="76" t="s">
        <v>223</v>
      </c>
      <c r="B8" s="56" t="s">
        <v>58</v>
      </c>
      <c r="C8" s="56" t="s">
        <v>110</v>
      </c>
      <c r="D8" s="60" t="s">
        <v>51</v>
      </c>
      <c r="E8" s="60">
        <v>1992</v>
      </c>
      <c r="F8" s="60">
        <v>15</v>
      </c>
      <c r="G8" s="60"/>
      <c r="H8" s="60">
        <v>15</v>
      </c>
      <c r="I8" s="60"/>
      <c r="J8" s="60">
        <v>15</v>
      </c>
      <c r="K8" s="60"/>
      <c r="L8" s="60"/>
      <c r="M8" s="60"/>
      <c r="N8" s="60"/>
      <c r="O8" s="25"/>
      <c r="P8" s="114">
        <f t="shared" si="0"/>
        <v>45</v>
      </c>
      <c r="Q8" s="115">
        <f t="shared" si="1"/>
        <v>45</v>
      </c>
      <c r="R8" s="60">
        <f t="shared" si="2"/>
        <v>3</v>
      </c>
      <c r="S8" s="86">
        <f t="shared" si="3"/>
        <v>3</v>
      </c>
      <c r="T8" s="98">
        <f t="shared" si="4"/>
        <v>15</v>
      </c>
      <c r="U8" s="98">
        <f t="shared" si="5"/>
        <v>15</v>
      </c>
      <c r="V8" s="98">
        <f t="shared" si="6"/>
        <v>15</v>
      </c>
      <c r="W8" s="98" t="e">
        <f t="shared" si="7"/>
        <v>#NUM!</v>
      </c>
      <c r="X8" s="98" t="e">
        <f t="shared" si="8"/>
        <v>#NUM!</v>
      </c>
      <c r="Y8" s="98" t="e">
        <f t="shared" si="9"/>
        <v>#NUM!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26"/>
      <c r="AD8" s="26"/>
      <c r="AE8" s="26"/>
      <c r="AF8" s="26"/>
      <c r="AG8" s="133"/>
      <c r="AH8" s="26"/>
      <c r="AI8" s="26"/>
      <c r="AJ8" s="26"/>
      <c r="AK8" s="26"/>
      <c r="AL8" s="26"/>
      <c r="AM8" s="26"/>
      <c r="AN8" s="26"/>
      <c r="AO8" s="80"/>
      <c r="AP8" s="23"/>
    </row>
    <row r="9" spans="1:42" ht="12.75" customHeight="1">
      <c r="A9" s="76" t="s">
        <v>225</v>
      </c>
      <c r="B9" s="56" t="s">
        <v>38</v>
      </c>
      <c r="C9" s="56" t="s">
        <v>326</v>
      </c>
      <c r="D9" s="60" t="s">
        <v>51</v>
      </c>
      <c r="E9" s="60">
        <v>1993</v>
      </c>
      <c r="F9" s="60">
        <v>11</v>
      </c>
      <c r="G9" s="60">
        <v>13</v>
      </c>
      <c r="H9" s="60"/>
      <c r="I9" s="60"/>
      <c r="J9" s="60">
        <v>13</v>
      </c>
      <c r="K9" s="60"/>
      <c r="L9" s="60"/>
      <c r="M9" s="60"/>
      <c r="N9" s="60"/>
      <c r="O9" s="85"/>
      <c r="P9" s="114">
        <f t="shared" si="0"/>
        <v>37</v>
      </c>
      <c r="Q9" s="115">
        <f t="shared" si="1"/>
        <v>37</v>
      </c>
      <c r="R9" s="60">
        <f t="shared" si="2"/>
        <v>3</v>
      </c>
      <c r="S9" s="86">
        <f t="shared" si="3"/>
        <v>3</v>
      </c>
      <c r="T9" s="98">
        <f t="shared" si="4"/>
        <v>13</v>
      </c>
      <c r="U9" s="98">
        <f t="shared" si="5"/>
        <v>13</v>
      </c>
      <c r="V9" s="98">
        <f t="shared" si="6"/>
        <v>11</v>
      </c>
      <c r="W9" s="98" t="e">
        <f t="shared" si="7"/>
        <v>#NUM!</v>
      </c>
      <c r="X9" s="98" t="e">
        <f t="shared" si="8"/>
        <v>#NUM!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80"/>
      <c r="AP9" s="23"/>
    </row>
    <row r="10" spans="1:42" ht="12.75" customHeight="1">
      <c r="A10" s="76" t="s">
        <v>213</v>
      </c>
      <c r="B10" s="87" t="s">
        <v>34</v>
      </c>
      <c r="C10" s="87" t="s">
        <v>149</v>
      </c>
      <c r="D10" s="60" t="s">
        <v>51</v>
      </c>
      <c r="E10" s="60">
        <v>1992</v>
      </c>
      <c r="F10" s="60">
        <v>6</v>
      </c>
      <c r="G10" s="60">
        <v>12</v>
      </c>
      <c r="H10" s="60">
        <v>14</v>
      </c>
      <c r="I10" s="60"/>
      <c r="J10" s="60"/>
      <c r="K10" s="60"/>
      <c r="L10" s="60"/>
      <c r="M10" s="60"/>
      <c r="N10" s="60"/>
      <c r="O10" s="25"/>
      <c r="P10" s="114">
        <f t="shared" si="0"/>
        <v>32</v>
      </c>
      <c r="Q10" s="115">
        <f t="shared" si="1"/>
        <v>32</v>
      </c>
      <c r="R10" s="60">
        <f t="shared" si="2"/>
        <v>3</v>
      </c>
      <c r="S10" s="86">
        <f t="shared" si="3"/>
        <v>3</v>
      </c>
      <c r="T10" s="98">
        <f t="shared" si="4"/>
        <v>14</v>
      </c>
      <c r="U10" s="98">
        <f t="shared" si="5"/>
        <v>12</v>
      </c>
      <c r="V10" s="98">
        <f t="shared" si="6"/>
        <v>6</v>
      </c>
      <c r="W10" s="98" t="e">
        <f t="shared" si="7"/>
        <v>#NUM!</v>
      </c>
      <c r="X10" s="98" t="e">
        <f t="shared" si="8"/>
        <v>#NUM!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80"/>
      <c r="AP10" s="23"/>
    </row>
    <row r="11" spans="1:42" ht="12.75" customHeight="1">
      <c r="A11" s="76" t="s">
        <v>217</v>
      </c>
      <c r="B11" s="56" t="s">
        <v>24</v>
      </c>
      <c r="C11" s="56" t="s">
        <v>79</v>
      </c>
      <c r="D11" s="60" t="s">
        <v>92</v>
      </c>
      <c r="E11" s="60">
        <v>1993</v>
      </c>
      <c r="F11" s="60">
        <v>4</v>
      </c>
      <c r="G11" s="60"/>
      <c r="H11" s="60"/>
      <c r="I11" s="60">
        <v>14</v>
      </c>
      <c r="J11" s="60">
        <v>9</v>
      </c>
      <c r="K11" s="60"/>
      <c r="L11" s="60"/>
      <c r="M11" s="60"/>
      <c r="N11" s="60"/>
      <c r="O11" s="25"/>
      <c r="P11" s="114">
        <f t="shared" si="0"/>
        <v>27</v>
      </c>
      <c r="Q11" s="115">
        <f t="shared" si="1"/>
        <v>27</v>
      </c>
      <c r="R11" s="60">
        <f t="shared" si="2"/>
        <v>3</v>
      </c>
      <c r="S11" s="86">
        <f t="shared" si="3"/>
        <v>3</v>
      </c>
      <c r="T11" s="98">
        <f t="shared" si="4"/>
        <v>14</v>
      </c>
      <c r="U11" s="98">
        <f t="shared" si="5"/>
        <v>9</v>
      </c>
      <c r="V11" s="98">
        <f t="shared" si="6"/>
        <v>4</v>
      </c>
      <c r="W11" s="98" t="e">
        <f t="shared" si="7"/>
        <v>#NUM!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80"/>
      <c r="AP11" s="23"/>
    </row>
    <row r="12" spans="1:42" ht="12.75" customHeight="1">
      <c r="A12" s="76" t="s">
        <v>218</v>
      </c>
      <c r="B12" s="56" t="s">
        <v>30</v>
      </c>
      <c r="C12" s="56" t="s">
        <v>111</v>
      </c>
      <c r="D12" s="60" t="s">
        <v>51</v>
      </c>
      <c r="E12" s="60">
        <v>1992</v>
      </c>
      <c r="F12" s="60">
        <v>12</v>
      </c>
      <c r="G12" s="60"/>
      <c r="H12" s="60"/>
      <c r="I12" s="60"/>
      <c r="J12" s="60">
        <v>14</v>
      </c>
      <c r="K12" s="60"/>
      <c r="L12" s="60"/>
      <c r="M12" s="60"/>
      <c r="N12" s="60"/>
      <c r="O12" s="25"/>
      <c r="P12" s="114">
        <f t="shared" si="0"/>
        <v>26</v>
      </c>
      <c r="Q12" s="115">
        <f t="shared" si="1"/>
        <v>26</v>
      </c>
      <c r="R12" s="60">
        <f t="shared" si="2"/>
        <v>2</v>
      </c>
      <c r="S12" s="86">
        <f t="shared" si="3"/>
        <v>2</v>
      </c>
      <c r="T12" s="98">
        <f t="shared" si="4"/>
        <v>14</v>
      </c>
      <c r="U12" s="98">
        <f t="shared" si="5"/>
        <v>12</v>
      </c>
      <c r="V12" s="98" t="e">
        <f t="shared" si="6"/>
        <v>#NUM!</v>
      </c>
      <c r="W12" s="98" t="e">
        <f t="shared" si="7"/>
        <v>#NUM!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80"/>
      <c r="AP12" s="23"/>
    </row>
    <row r="13" spans="1:42" ht="12.75" customHeight="1">
      <c r="A13" s="76" t="s">
        <v>183</v>
      </c>
      <c r="B13" s="56" t="s">
        <v>23</v>
      </c>
      <c r="C13" s="56" t="s">
        <v>403</v>
      </c>
      <c r="D13" s="60" t="s">
        <v>51</v>
      </c>
      <c r="E13" s="60">
        <v>1993</v>
      </c>
      <c r="F13" s="60">
        <v>7</v>
      </c>
      <c r="G13" s="60"/>
      <c r="H13" s="60"/>
      <c r="I13" s="60"/>
      <c r="J13" s="60"/>
      <c r="K13" s="60"/>
      <c r="L13" s="60"/>
      <c r="M13" s="60"/>
      <c r="N13" s="60">
        <v>15</v>
      </c>
      <c r="O13" s="25"/>
      <c r="P13" s="114">
        <f t="shared" si="0"/>
        <v>22</v>
      </c>
      <c r="Q13" s="115">
        <f t="shared" si="1"/>
        <v>22</v>
      </c>
      <c r="R13" s="60">
        <f t="shared" si="2"/>
        <v>2</v>
      </c>
      <c r="S13" s="86">
        <f t="shared" si="3"/>
        <v>2</v>
      </c>
      <c r="T13" s="98">
        <f t="shared" si="4"/>
        <v>15</v>
      </c>
      <c r="U13" s="98">
        <f t="shared" si="5"/>
        <v>7</v>
      </c>
      <c r="V13" s="98" t="e">
        <f t="shared" si="6"/>
        <v>#NUM!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80"/>
      <c r="AP13" s="23"/>
    </row>
    <row r="14" spans="1:42" ht="12.75" customHeight="1">
      <c r="A14" s="76" t="s">
        <v>235</v>
      </c>
      <c r="B14" s="57" t="s">
        <v>25</v>
      </c>
      <c r="C14" s="57" t="s">
        <v>531</v>
      </c>
      <c r="D14" s="60" t="s">
        <v>511</v>
      </c>
      <c r="E14" s="60">
        <v>1993</v>
      </c>
      <c r="F14" s="60"/>
      <c r="G14" s="60"/>
      <c r="H14" s="60"/>
      <c r="I14" s="86"/>
      <c r="J14" s="115"/>
      <c r="K14" s="115"/>
      <c r="L14" s="60"/>
      <c r="M14" s="60">
        <v>15</v>
      </c>
      <c r="N14" s="60"/>
      <c r="O14" s="151"/>
      <c r="P14" s="114">
        <f t="shared" si="0"/>
        <v>15</v>
      </c>
      <c r="Q14" s="115">
        <f t="shared" si="1"/>
        <v>15</v>
      </c>
      <c r="R14" s="60">
        <f t="shared" si="2"/>
        <v>1</v>
      </c>
      <c r="S14" s="86">
        <f t="shared" si="3"/>
        <v>1</v>
      </c>
      <c r="T14" s="98">
        <f t="shared" si="4"/>
        <v>15</v>
      </c>
      <c r="U14" s="98" t="e">
        <f t="shared" si="5"/>
        <v>#NUM!</v>
      </c>
      <c r="V14" s="98" t="e">
        <f t="shared" si="6"/>
        <v>#NUM!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3"/>
    </row>
    <row r="15" spans="1:42" ht="12.75" customHeight="1">
      <c r="A15" s="76" t="s">
        <v>236</v>
      </c>
      <c r="B15" s="195" t="s">
        <v>40</v>
      </c>
      <c r="C15" s="195" t="s">
        <v>400</v>
      </c>
      <c r="D15" s="93" t="s">
        <v>230</v>
      </c>
      <c r="E15" s="93">
        <v>1993</v>
      </c>
      <c r="F15" s="93">
        <v>14</v>
      </c>
      <c r="G15" s="93"/>
      <c r="H15" s="93"/>
      <c r="I15" s="93"/>
      <c r="J15" s="93"/>
      <c r="K15" s="93"/>
      <c r="L15" s="93"/>
      <c r="M15" s="93"/>
      <c r="N15" s="93"/>
      <c r="O15" s="160"/>
      <c r="P15" s="114">
        <f t="shared" si="0"/>
        <v>14</v>
      </c>
      <c r="Q15" s="115">
        <f t="shared" si="1"/>
        <v>14</v>
      </c>
      <c r="R15" s="60">
        <f t="shared" si="2"/>
        <v>1</v>
      </c>
      <c r="S15" s="86">
        <f t="shared" si="3"/>
        <v>1</v>
      </c>
      <c r="T15" s="98">
        <f t="shared" si="4"/>
        <v>14</v>
      </c>
      <c r="U15" s="98" t="e">
        <f t="shared" si="5"/>
        <v>#NUM!</v>
      </c>
      <c r="V15" s="98" t="e">
        <f t="shared" si="6"/>
        <v>#NUM!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3"/>
    </row>
    <row r="16" spans="1:42" ht="12.75" customHeight="1">
      <c r="A16" s="76" t="s">
        <v>237</v>
      </c>
      <c r="B16" s="91" t="s">
        <v>9</v>
      </c>
      <c r="C16" s="91" t="s">
        <v>401</v>
      </c>
      <c r="D16" s="60" t="s">
        <v>230</v>
      </c>
      <c r="E16" s="60">
        <v>1993</v>
      </c>
      <c r="F16" s="60">
        <v>13</v>
      </c>
      <c r="G16" s="60"/>
      <c r="H16" s="60"/>
      <c r="I16" s="60"/>
      <c r="J16" s="60"/>
      <c r="K16" s="60"/>
      <c r="L16" s="60"/>
      <c r="M16" s="60"/>
      <c r="N16" s="60"/>
      <c r="O16" s="25"/>
      <c r="P16" s="114">
        <f t="shared" si="0"/>
        <v>13</v>
      </c>
      <c r="Q16" s="115">
        <f t="shared" si="1"/>
        <v>13</v>
      </c>
      <c r="R16" s="60">
        <f t="shared" si="2"/>
        <v>1</v>
      </c>
      <c r="S16" s="86">
        <f t="shared" si="3"/>
        <v>1</v>
      </c>
      <c r="T16" s="98">
        <f t="shared" si="4"/>
        <v>13</v>
      </c>
      <c r="U16" s="98" t="e">
        <f t="shared" si="5"/>
        <v>#NUM!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3"/>
    </row>
    <row r="17" spans="1:42" ht="12.75" customHeight="1">
      <c r="A17" s="76" t="s">
        <v>238</v>
      </c>
      <c r="B17" s="91" t="s">
        <v>13</v>
      </c>
      <c r="C17" s="91" t="s">
        <v>228</v>
      </c>
      <c r="D17" s="60" t="s">
        <v>92</v>
      </c>
      <c r="E17" s="60">
        <v>1993</v>
      </c>
      <c r="F17" s="60"/>
      <c r="G17" s="60"/>
      <c r="H17" s="60">
        <v>11</v>
      </c>
      <c r="I17" s="60"/>
      <c r="J17" s="60"/>
      <c r="K17" s="60"/>
      <c r="L17" s="60"/>
      <c r="M17" s="60"/>
      <c r="N17" s="60"/>
      <c r="O17" s="25"/>
      <c r="P17" s="114">
        <f t="shared" si="0"/>
        <v>11</v>
      </c>
      <c r="Q17" s="115">
        <f t="shared" si="1"/>
        <v>11</v>
      </c>
      <c r="R17" s="60">
        <f t="shared" si="2"/>
        <v>1</v>
      </c>
      <c r="S17" s="86">
        <f t="shared" si="3"/>
        <v>1</v>
      </c>
      <c r="T17" s="98">
        <f t="shared" si="4"/>
        <v>11</v>
      </c>
      <c r="U17" s="98" t="e">
        <f t="shared" si="5"/>
        <v>#NUM!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3"/>
    </row>
    <row r="18" spans="1:42" ht="12.75" customHeight="1">
      <c r="A18" s="76" t="s">
        <v>226</v>
      </c>
      <c r="B18" s="92" t="s">
        <v>164</v>
      </c>
      <c r="C18" s="92" t="s">
        <v>351</v>
      </c>
      <c r="D18" s="60" t="s">
        <v>167</v>
      </c>
      <c r="E18" s="60">
        <v>1993</v>
      </c>
      <c r="F18" s="60">
        <v>10</v>
      </c>
      <c r="G18" s="60"/>
      <c r="H18" s="60"/>
      <c r="I18" s="60"/>
      <c r="J18" s="60"/>
      <c r="K18" s="60"/>
      <c r="L18" s="60"/>
      <c r="M18" s="60"/>
      <c r="N18" s="60"/>
      <c r="O18" s="25"/>
      <c r="P18" s="114">
        <f t="shared" si="0"/>
        <v>10</v>
      </c>
      <c r="Q18" s="115">
        <f t="shared" si="1"/>
        <v>10</v>
      </c>
      <c r="R18" s="60">
        <f t="shared" si="2"/>
        <v>1</v>
      </c>
      <c r="S18" s="86">
        <f t="shared" si="3"/>
        <v>1</v>
      </c>
      <c r="T18" s="98">
        <f t="shared" si="4"/>
        <v>10</v>
      </c>
      <c r="U18" s="98" t="e">
        <f t="shared" si="5"/>
        <v>#NUM!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3"/>
    </row>
    <row r="19" spans="1:42" ht="12.75" customHeight="1">
      <c r="A19" s="76" t="s">
        <v>219</v>
      </c>
      <c r="B19" s="57" t="s">
        <v>165</v>
      </c>
      <c r="C19" s="57" t="s">
        <v>402</v>
      </c>
      <c r="D19" s="60" t="s">
        <v>167</v>
      </c>
      <c r="E19" s="60">
        <v>1993</v>
      </c>
      <c r="F19" s="60">
        <v>9</v>
      </c>
      <c r="G19" s="60"/>
      <c r="H19" s="60"/>
      <c r="I19" s="60"/>
      <c r="J19" s="60"/>
      <c r="K19" s="60"/>
      <c r="L19" s="60"/>
      <c r="M19" s="60"/>
      <c r="N19" s="60"/>
      <c r="O19" s="25"/>
      <c r="P19" s="114">
        <f t="shared" si="0"/>
        <v>9</v>
      </c>
      <c r="Q19" s="115">
        <f t="shared" si="1"/>
        <v>9</v>
      </c>
      <c r="R19" s="60">
        <f t="shared" si="2"/>
        <v>1</v>
      </c>
      <c r="S19" s="86">
        <f t="shared" si="3"/>
        <v>1</v>
      </c>
      <c r="T19" s="98">
        <f t="shared" si="4"/>
        <v>9</v>
      </c>
      <c r="U19" s="98" t="e">
        <f t="shared" si="5"/>
        <v>#NUM!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3"/>
    </row>
    <row r="20" spans="1:42" ht="12.75" customHeight="1">
      <c r="A20" s="76" t="s">
        <v>224</v>
      </c>
      <c r="B20" s="57"/>
      <c r="C20" s="57"/>
      <c r="D20" s="60"/>
      <c r="E20" s="60"/>
      <c r="F20" s="60"/>
      <c r="G20" s="60"/>
      <c r="H20" s="60"/>
      <c r="I20" s="60"/>
      <c r="J20" s="150"/>
      <c r="K20" s="150"/>
      <c r="L20" s="60"/>
      <c r="M20" s="60"/>
      <c r="N20" s="60"/>
      <c r="O20" s="151"/>
      <c r="P20" s="114">
        <f aca="true" t="shared" si="13" ref="P20:P34">O20+N20+M20+L20+K20+J20+I20+H20+G20+F20</f>
        <v>0</v>
      </c>
      <c r="Q20" s="115">
        <f aca="true" t="shared" si="14" ref="Q20:Q34">IF(R20&gt;S20,SUM(T20:Y20),P20)</f>
        <v>0</v>
      </c>
      <c r="R20" s="60">
        <f aca="true" t="shared" si="15" ref="R20:R34">COUNT(F20:O20)</f>
        <v>0</v>
      </c>
      <c r="S20" s="86">
        <f aca="true" t="shared" si="16" ref="S20:S34">IF(COUNT(F20:O20)&gt;=6,6,COUNT(F20:O20))</f>
        <v>0</v>
      </c>
      <c r="T20" s="98" t="e">
        <f t="shared" si="4"/>
        <v>#NUM!</v>
      </c>
      <c r="U20" s="98" t="e">
        <f t="shared" si="5"/>
        <v>#NUM!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3"/>
    </row>
    <row r="21" spans="1:42" ht="12.75" customHeight="1">
      <c r="A21" s="76" t="s">
        <v>239</v>
      </c>
      <c r="B21" s="57"/>
      <c r="C21" s="57"/>
      <c r="D21" s="60"/>
      <c r="E21" s="60"/>
      <c r="F21" s="60"/>
      <c r="G21" s="60"/>
      <c r="H21" s="60"/>
      <c r="I21" s="60"/>
      <c r="J21" s="150"/>
      <c r="K21" s="150"/>
      <c r="L21" s="60"/>
      <c r="M21" s="60"/>
      <c r="N21" s="60"/>
      <c r="O21" s="151"/>
      <c r="P21" s="114">
        <f t="shared" si="13"/>
        <v>0</v>
      </c>
      <c r="Q21" s="115">
        <f t="shared" si="14"/>
        <v>0</v>
      </c>
      <c r="R21" s="60">
        <f t="shared" si="15"/>
        <v>0</v>
      </c>
      <c r="S21" s="86">
        <f t="shared" si="16"/>
        <v>0</v>
      </c>
      <c r="T21" s="98" t="e">
        <f t="shared" si="4"/>
        <v>#NUM!</v>
      </c>
      <c r="U21" s="98" t="e">
        <f t="shared" si="5"/>
        <v>#NUM!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3"/>
    </row>
    <row r="22" spans="1:42" ht="12.75" customHeight="1">
      <c r="A22" s="76" t="s">
        <v>232</v>
      </c>
      <c r="B22" s="57"/>
      <c r="C22" s="57"/>
      <c r="D22" s="60"/>
      <c r="E22" s="60"/>
      <c r="F22" s="59"/>
      <c r="G22" s="59"/>
      <c r="H22" s="59"/>
      <c r="I22" s="59"/>
      <c r="J22" s="59"/>
      <c r="K22" s="59"/>
      <c r="L22" s="59"/>
      <c r="M22" s="59"/>
      <c r="N22" s="59"/>
      <c r="O22" s="116"/>
      <c r="P22" s="114">
        <f t="shared" si="13"/>
        <v>0</v>
      </c>
      <c r="Q22" s="115">
        <f t="shared" si="14"/>
        <v>0</v>
      </c>
      <c r="R22" s="60">
        <f t="shared" si="15"/>
        <v>0</v>
      </c>
      <c r="S22" s="86">
        <f t="shared" si="16"/>
        <v>0</v>
      </c>
      <c r="T22" s="98" t="e">
        <f t="shared" si="4"/>
        <v>#NUM!</v>
      </c>
      <c r="U22" s="98" t="e">
        <f t="shared" si="5"/>
        <v>#NUM!</v>
      </c>
      <c r="V22" s="98" t="e">
        <f t="shared" si="6"/>
        <v>#NUM!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3"/>
    </row>
    <row r="23" spans="1:42" ht="12.75" customHeight="1">
      <c r="A23" s="76" t="s">
        <v>240</v>
      </c>
      <c r="B23" s="57"/>
      <c r="C23" s="57"/>
      <c r="D23" s="60"/>
      <c r="E23" s="60"/>
      <c r="F23" s="60"/>
      <c r="G23" s="60"/>
      <c r="H23" s="60"/>
      <c r="I23" s="60"/>
      <c r="J23" s="60"/>
      <c r="K23" s="60"/>
      <c r="L23" s="60"/>
      <c r="M23" s="24"/>
      <c r="N23" s="24"/>
      <c r="O23" s="25"/>
      <c r="P23" s="114">
        <f t="shared" si="13"/>
        <v>0</v>
      </c>
      <c r="Q23" s="115">
        <f t="shared" si="14"/>
        <v>0</v>
      </c>
      <c r="R23" s="60">
        <f t="shared" si="15"/>
        <v>0</v>
      </c>
      <c r="S23" s="86">
        <f t="shared" si="16"/>
        <v>0</v>
      </c>
      <c r="T23" s="98" t="e">
        <f t="shared" si="4"/>
        <v>#NUM!</v>
      </c>
      <c r="U23" s="98" t="e">
        <f t="shared" si="5"/>
        <v>#NUM!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3"/>
    </row>
    <row r="24" spans="1:42" ht="12.75" customHeight="1">
      <c r="A24" s="76" t="s">
        <v>241</v>
      </c>
      <c r="B24" s="57"/>
      <c r="C24" s="57"/>
      <c r="D24" s="60"/>
      <c r="E24" s="60"/>
      <c r="F24" s="60"/>
      <c r="G24" s="60"/>
      <c r="H24" s="60"/>
      <c r="I24" s="60"/>
      <c r="J24" s="60"/>
      <c r="K24" s="60"/>
      <c r="L24" s="60"/>
      <c r="M24" s="24"/>
      <c r="N24" s="24"/>
      <c r="O24" s="25"/>
      <c r="P24" s="114">
        <f t="shared" si="13"/>
        <v>0</v>
      </c>
      <c r="Q24" s="115">
        <f t="shared" si="14"/>
        <v>0</v>
      </c>
      <c r="R24" s="60">
        <f t="shared" si="15"/>
        <v>0</v>
      </c>
      <c r="S24" s="86">
        <f t="shared" si="16"/>
        <v>0</v>
      </c>
      <c r="T24" s="98" t="e">
        <f t="shared" si="4"/>
        <v>#NUM!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3"/>
    </row>
    <row r="25" spans="1:42" ht="12.75" customHeight="1">
      <c r="A25" s="76" t="s">
        <v>242</v>
      </c>
      <c r="B25" s="57"/>
      <c r="C25" s="57"/>
      <c r="D25" s="60"/>
      <c r="E25" s="60"/>
      <c r="F25" s="60"/>
      <c r="G25" s="60"/>
      <c r="H25" s="60"/>
      <c r="I25" s="60"/>
      <c r="J25" s="60"/>
      <c r="K25" s="60"/>
      <c r="L25" s="60"/>
      <c r="M25" s="24"/>
      <c r="N25" s="24"/>
      <c r="O25" s="25"/>
      <c r="P25" s="114">
        <f t="shared" si="13"/>
        <v>0</v>
      </c>
      <c r="Q25" s="115">
        <f t="shared" si="14"/>
        <v>0</v>
      </c>
      <c r="R25" s="60">
        <f t="shared" si="15"/>
        <v>0</v>
      </c>
      <c r="S25" s="86">
        <f t="shared" si="16"/>
        <v>0</v>
      </c>
      <c r="T25" s="98" t="e">
        <f t="shared" si="4"/>
        <v>#NUM!</v>
      </c>
      <c r="U25" s="98" t="e">
        <f t="shared" si="5"/>
        <v>#NUM!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3"/>
    </row>
    <row r="26" spans="1:42" ht="12.75" customHeight="1">
      <c r="A26" s="76" t="s">
        <v>243</v>
      </c>
      <c r="B26" s="56"/>
      <c r="C26" s="56"/>
      <c r="D26" s="60"/>
      <c r="E26" s="60"/>
      <c r="F26" s="60"/>
      <c r="G26" s="60"/>
      <c r="H26" s="60"/>
      <c r="I26" s="60"/>
      <c r="J26" s="60"/>
      <c r="K26" s="60"/>
      <c r="L26" s="60"/>
      <c r="M26" s="24"/>
      <c r="N26" s="24"/>
      <c r="O26" s="25"/>
      <c r="P26" s="114">
        <f t="shared" si="13"/>
        <v>0</v>
      </c>
      <c r="Q26" s="115">
        <f t="shared" si="14"/>
        <v>0</v>
      </c>
      <c r="R26" s="60">
        <f t="shared" si="15"/>
        <v>0</v>
      </c>
      <c r="S26" s="86">
        <f t="shared" si="16"/>
        <v>0</v>
      </c>
      <c r="T26" s="98" t="e">
        <f t="shared" si="4"/>
        <v>#NUM!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3"/>
    </row>
    <row r="27" spans="1:42" ht="12.75" customHeight="1">
      <c r="A27" s="76" t="s">
        <v>244</v>
      </c>
      <c r="B27" s="56"/>
      <c r="C27" s="56"/>
      <c r="D27" s="60"/>
      <c r="E27" s="60"/>
      <c r="F27" s="60"/>
      <c r="G27" s="60"/>
      <c r="H27" s="60"/>
      <c r="I27" s="60"/>
      <c r="J27" s="60"/>
      <c r="K27" s="60"/>
      <c r="L27" s="60"/>
      <c r="M27" s="24"/>
      <c r="N27" s="24"/>
      <c r="O27" s="25"/>
      <c r="P27" s="114">
        <f t="shared" si="13"/>
        <v>0</v>
      </c>
      <c r="Q27" s="115">
        <f t="shared" si="14"/>
        <v>0</v>
      </c>
      <c r="R27" s="60">
        <f t="shared" si="15"/>
        <v>0</v>
      </c>
      <c r="S27" s="86">
        <f t="shared" si="16"/>
        <v>0</v>
      </c>
      <c r="T27" s="98" t="e">
        <f t="shared" si="4"/>
        <v>#NUM!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3"/>
    </row>
    <row r="28" spans="1:42" ht="12.75" customHeight="1">
      <c r="A28" s="76" t="s">
        <v>245</v>
      </c>
      <c r="B28" s="87"/>
      <c r="C28" s="87"/>
      <c r="D28" s="60"/>
      <c r="E28" s="60"/>
      <c r="F28" s="60"/>
      <c r="G28" s="60"/>
      <c r="H28" s="60"/>
      <c r="I28" s="60"/>
      <c r="J28" s="60"/>
      <c r="K28" s="60"/>
      <c r="L28" s="60"/>
      <c r="M28" s="24"/>
      <c r="N28" s="24"/>
      <c r="O28" s="25"/>
      <c r="P28" s="114">
        <f t="shared" si="13"/>
        <v>0</v>
      </c>
      <c r="Q28" s="115">
        <f t="shared" si="14"/>
        <v>0</v>
      </c>
      <c r="R28" s="60">
        <f t="shared" si="15"/>
        <v>0</v>
      </c>
      <c r="S28" s="86">
        <f t="shared" si="16"/>
        <v>0</v>
      </c>
      <c r="T28" s="98" t="e">
        <f t="shared" si="4"/>
        <v>#NUM!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3"/>
    </row>
    <row r="29" spans="1:42" ht="12.75">
      <c r="A29" s="76" t="s">
        <v>246</v>
      </c>
      <c r="B29" s="57"/>
      <c r="C29" s="57"/>
      <c r="D29" s="60"/>
      <c r="E29" s="60"/>
      <c r="F29" s="60"/>
      <c r="G29" s="60"/>
      <c r="H29" s="60"/>
      <c r="I29" s="60"/>
      <c r="J29" s="60"/>
      <c r="K29" s="60"/>
      <c r="L29" s="60"/>
      <c r="M29" s="24"/>
      <c r="N29" s="24"/>
      <c r="O29" s="25"/>
      <c r="P29" s="114">
        <f t="shared" si="13"/>
        <v>0</v>
      </c>
      <c r="Q29" s="115">
        <f t="shared" si="14"/>
        <v>0</v>
      </c>
      <c r="R29" s="60">
        <f t="shared" si="15"/>
        <v>0</v>
      </c>
      <c r="S29" s="86">
        <f t="shared" si="16"/>
        <v>0</v>
      </c>
      <c r="T29" s="98" t="e">
        <f t="shared" si="4"/>
        <v>#NUM!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3"/>
    </row>
    <row r="30" spans="1:42" ht="12.75">
      <c r="A30" s="76" t="s">
        <v>247</v>
      </c>
      <c r="B30" s="87"/>
      <c r="C30" s="87"/>
      <c r="D30" s="60"/>
      <c r="E30" s="60"/>
      <c r="F30" s="60"/>
      <c r="G30" s="60"/>
      <c r="H30" s="60"/>
      <c r="I30" s="60"/>
      <c r="J30" s="60"/>
      <c r="K30" s="60"/>
      <c r="L30" s="60"/>
      <c r="M30" s="24"/>
      <c r="N30" s="24"/>
      <c r="O30" s="25"/>
      <c r="P30" s="114">
        <f t="shared" si="13"/>
        <v>0</v>
      </c>
      <c r="Q30" s="115">
        <f t="shared" si="14"/>
        <v>0</v>
      </c>
      <c r="R30" s="60">
        <f t="shared" si="15"/>
        <v>0</v>
      </c>
      <c r="S30" s="86">
        <f t="shared" si="16"/>
        <v>0</v>
      </c>
      <c r="T30" s="98" t="e">
        <f t="shared" si="4"/>
        <v>#NUM!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3"/>
    </row>
    <row r="31" spans="1:42" ht="12.75">
      <c r="A31" s="76" t="s">
        <v>248</v>
      </c>
      <c r="B31" s="131"/>
      <c r="C31" s="131"/>
      <c r="D31" s="60"/>
      <c r="E31" s="60"/>
      <c r="F31" s="60"/>
      <c r="G31" s="60"/>
      <c r="H31" s="60"/>
      <c r="I31" s="60"/>
      <c r="J31" s="60"/>
      <c r="K31" s="60"/>
      <c r="L31" s="60"/>
      <c r="M31" s="24"/>
      <c r="N31" s="24"/>
      <c r="O31" s="25"/>
      <c r="P31" s="114">
        <f t="shared" si="13"/>
        <v>0</v>
      </c>
      <c r="Q31" s="115">
        <f t="shared" si="14"/>
        <v>0</v>
      </c>
      <c r="R31" s="60">
        <f t="shared" si="15"/>
        <v>0</v>
      </c>
      <c r="S31" s="86">
        <f t="shared" si="16"/>
        <v>0</v>
      </c>
      <c r="T31" s="98" t="e">
        <f t="shared" si="4"/>
        <v>#NUM!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3"/>
    </row>
    <row r="32" spans="1:42" ht="12.75">
      <c r="A32" s="76" t="s">
        <v>249</v>
      </c>
      <c r="B32" s="157"/>
      <c r="C32" s="157"/>
      <c r="D32" s="60"/>
      <c r="E32" s="60"/>
      <c r="F32" s="60"/>
      <c r="G32" s="60"/>
      <c r="H32" s="60"/>
      <c r="I32" s="60"/>
      <c r="J32" s="60"/>
      <c r="K32" s="60"/>
      <c r="L32" s="60"/>
      <c r="M32" s="24"/>
      <c r="N32" s="24"/>
      <c r="O32" s="25"/>
      <c r="P32" s="114">
        <f t="shared" si="13"/>
        <v>0</v>
      </c>
      <c r="Q32" s="115">
        <f t="shared" si="14"/>
        <v>0</v>
      </c>
      <c r="R32" s="60">
        <f t="shared" si="15"/>
        <v>0</v>
      </c>
      <c r="S32" s="86">
        <f t="shared" si="16"/>
        <v>0</v>
      </c>
      <c r="T32" s="98" t="e">
        <f t="shared" si="4"/>
        <v>#NUM!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3"/>
    </row>
    <row r="33" spans="1:42" ht="12.75">
      <c r="A33" s="76" t="s">
        <v>250</v>
      </c>
      <c r="B33" s="91"/>
      <c r="C33" s="91"/>
      <c r="D33" s="60"/>
      <c r="E33" s="60"/>
      <c r="F33" s="60"/>
      <c r="G33" s="60"/>
      <c r="H33" s="60"/>
      <c r="I33" s="60"/>
      <c r="J33" s="60"/>
      <c r="K33" s="60"/>
      <c r="L33" s="60"/>
      <c r="M33" s="24"/>
      <c r="N33" s="24"/>
      <c r="O33" s="171"/>
      <c r="P33" s="114">
        <f t="shared" si="13"/>
        <v>0</v>
      </c>
      <c r="Q33" s="115">
        <f t="shared" si="14"/>
        <v>0</v>
      </c>
      <c r="R33" s="60">
        <f t="shared" si="15"/>
        <v>0</v>
      </c>
      <c r="S33" s="86">
        <f t="shared" si="16"/>
        <v>0</v>
      </c>
      <c r="T33" s="98" t="e">
        <f t="shared" si="4"/>
        <v>#NUM!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3"/>
    </row>
    <row r="34" spans="1:42" ht="12.75">
      <c r="A34" s="76" t="s">
        <v>251</v>
      </c>
      <c r="B34" s="161"/>
      <c r="C34" s="1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26"/>
      <c r="P34" s="114">
        <f t="shared" si="13"/>
        <v>0</v>
      </c>
      <c r="Q34" s="115">
        <f t="shared" si="14"/>
        <v>0</v>
      </c>
      <c r="R34" s="60">
        <f t="shared" si="15"/>
        <v>0</v>
      </c>
      <c r="S34" s="86">
        <f t="shared" si="16"/>
        <v>0</v>
      </c>
      <c r="T34" s="98" t="e">
        <f t="shared" si="4"/>
        <v>#NUM!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3"/>
    </row>
    <row r="35" spans="1:42" ht="12.75">
      <c r="A35" s="2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3"/>
    </row>
    <row r="36" spans="1:42" ht="12.75">
      <c r="A36" s="2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3"/>
    </row>
    <row r="37" spans="1:42" ht="12.75">
      <c r="A37" s="2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3"/>
    </row>
    <row r="38" spans="1:42" ht="12.75">
      <c r="A38" s="2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3"/>
    </row>
    <row r="39" spans="1:42" ht="12.75">
      <c r="A39" s="2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3"/>
    </row>
    <row r="40" spans="1:42" ht="12.75">
      <c r="A40" s="2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3"/>
    </row>
    <row r="41" spans="1:42" ht="12.75">
      <c r="A41" s="2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3"/>
    </row>
    <row r="42" spans="1:42" ht="12.75">
      <c r="A42" s="2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3"/>
    </row>
    <row r="43" spans="1:42" ht="12.75">
      <c r="A43" s="2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3"/>
    </row>
    <row r="44" spans="1:42" ht="12.75">
      <c r="A44" s="2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3"/>
    </row>
    <row r="45" spans="1:42" ht="12.75">
      <c r="A45" s="2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3"/>
    </row>
    <row r="46" spans="1:42" ht="12.75">
      <c r="A46" s="2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3"/>
    </row>
    <row r="47" spans="1:42" ht="12.75">
      <c r="A47" s="23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3"/>
    </row>
    <row r="48" spans="1:42" ht="12.75">
      <c r="A48" s="2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3"/>
    </row>
    <row r="49" spans="1:42" ht="12.75">
      <c r="A49" s="23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3"/>
    </row>
    <row r="50" spans="1:42" ht="12.75">
      <c r="A50" s="23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3"/>
    </row>
    <row r="51" spans="1:42" ht="12.75">
      <c r="A51" s="2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3"/>
    </row>
    <row r="52" spans="1:42" ht="12.75">
      <c r="A52" s="2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3"/>
    </row>
    <row r="53" spans="1:42" ht="12.75">
      <c r="A53" s="2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3"/>
    </row>
    <row r="54" spans="1:42" ht="12.75">
      <c r="A54" s="23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3"/>
    </row>
    <row r="55" spans="1:42" ht="12.75">
      <c r="A55" s="2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3"/>
    </row>
    <row r="56" spans="1:42" ht="12.75">
      <c r="A56" s="23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3"/>
    </row>
    <row r="57" spans="1:42" ht="12.75">
      <c r="A57" s="23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3"/>
    </row>
    <row r="58" spans="1:42" ht="12.75">
      <c r="A58" s="2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3"/>
    </row>
    <row r="59" spans="1:42" ht="12.75">
      <c r="A59" s="2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3"/>
    </row>
    <row r="60" spans="1:42" ht="12.75">
      <c r="A60" s="2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3"/>
    </row>
    <row r="61" spans="1:42" ht="12.75">
      <c r="A61" s="23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3"/>
    </row>
    <row r="62" spans="1:42" ht="12.75">
      <c r="A62" s="23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3"/>
    </row>
    <row r="63" spans="1:42" ht="12.75">
      <c r="A63" s="2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3"/>
    </row>
    <row r="64" spans="1:42" ht="12.75">
      <c r="A64" s="23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3"/>
    </row>
    <row r="65" spans="1:42" ht="12.75">
      <c r="A65" s="23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3"/>
    </row>
    <row r="66" spans="1:42" ht="12.75">
      <c r="A66" s="23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3"/>
    </row>
    <row r="67" spans="1:42" ht="12.75">
      <c r="A67" s="23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3"/>
    </row>
    <row r="68" spans="1:42" ht="12.75">
      <c r="A68" s="23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3"/>
    </row>
    <row r="69" spans="1:42" ht="12.75">
      <c r="A69" s="2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3"/>
    </row>
    <row r="70" spans="1:42" ht="12.75">
      <c r="A70" s="2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3"/>
    </row>
    <row r="71" spans="1:42" ht="12.75">
      <c r="A71" s="23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3"/>
    </row>
    <row r="72" spans="1:42" ht="12.75">
      <c r="A72" s="2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3"/>
    </row>
    <row r="73" spans="1:42" ht="12.75">
      <c r="A73" s="23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3"/>
    </row>
    <row r="74" spans="1:42" ht="12.75">
      <c r="A74" s="23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3"/>
    </row>
    <row r="75" spans="1:42" ht="12.75">
      <c r="A75" s="23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3"/>
    </row>
    <row r="76" spans="1:42" ht="12.75">
      <c r="A76" s="23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3"/>
    </row>
    <row r="77" spans="1:42" ht="12.75">
      <c r="A77" s="23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3"/>
    </row>
    <row r="78" spans="1:42" ht="12.75">
      <c r="A78" s="23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3"/>
    </row>
    <row r="79" spans="1:42" ht="12.75">
      <c r="A79" s="23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3"/>
    </row>
    <row r="80" spans="1:42" ht="12.75">
      <c r="A80" s="23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3"/>
    </row>
    <row r="81" spans="1:42" ht="12.75">
      <c r="A81" s="23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3"/>
    </row>
    <row r="82" spans="1:42" ht="12.75">
      <c r="A82" s="2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3"/>
    </row>
    <row r="83" spans="1:42" ht="12.75">
      <c r="A83" s="23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3"/>
    </row>
    <row r="84" spans="1:42" ht="12.75">
      <c r="A84" s="23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3"/>
    </row>
    <row r="85" spans="1:42" ht="12.75">
      <c r="A85" s="23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3"/>
    </row>
    <row r="86" spans="1:42" ht="12.75">
      <c r="A86" s="23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3"/>
    </row>
    <row r="87" spans="1:42" ht="12.75">
      <c r="A87" s="23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3"/>
    </row>
    <row r="88" spans="1:42" ht="12.75">
      <c r="A88" s="2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3"/>
    </row>
    <row r="89" spans="1:42" ht="12.75">
      <c r="A89" s="23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3"/>
    </row>
    <row r="90" spans="1:42" ht="12.75">
      <c r="A90" s="23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3"/>
    </row>
    <row r="91" spans="1:42" ht="12.75">
      <c r="A91" s="23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3"/>
    </row>
    <row r="92" spans="1:42" ht="12.75">
      <c r="A92" s="23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3"/>
    </row>
    <row r="93" spans="1:42" ht="12.75">
      <c r="A93" s="23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3"/>
    </row>
    <row r="94" spans="1:42" ht="12.75">
      <c r="A94" s="23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3"/>
    </row>
    <row r="95" spans="1:42" ht="12.75">
      <c r="A95" s="23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3"/>
    </row>
    <row r="96" spans="1:42" ht="12.75">
      <c r="A96" s="23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3"/>
    </row>
    <row r="97" spans="1:42" ht="12.75">
      <c r="A97" s="23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3"/>
    </row>
    <row r="98" spans="1:42" ht="12.75">
      <c r="A98" s="23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3"/>
    </row>
    <row r="99" spans="1:42" ht="12.75">
      <c r="A99" s="23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3"/>
    </row>
    <row r="100" spans="1:42" ht="12.75">
      <c r="A100" s="23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3"/>
    </row>
    <row r="101" spans="1:42" ht="12.75">
      <c r="A101" s="23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3"/>
    </row>
    <row r="102" spans="1:42" ht="12.75">
      <c r="A102" s="23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3"/>
    </row>
    <row r="103" spans="1:42" ht="12.75">
      <c r="A103" s="23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3"/>
    </row>
    <row r="104" spans="1:42" ht="12.75">
      <c r="A104" s="23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3"/>
    </row>
    <row r="105" spans="1:42" ht="12.75">
      <c r="A105" s="23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3"/>
    </row>
    <row r="106" spans="1:42" ht="12.75">
      <c r="A106" s="23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3"/>
    </row>
    <row r="107" spans="1:42" ht="12.75">
      <c r="A107" s="23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3"/>
    </row>
    <row r="108" spans="1:42" ht="12.75">
      <c r="A108" s="23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3"/>
    </row>
    <row r="109" spans="1:42" ht="12.75">
      <c r="A109" s="23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3"/>
    </row>
    <row r="110" spans="1:42" ht="12.75">
      <c r="A110" s="23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3"/>
    </row>
    <row r="111" spans="1:42" ht="12.75">
      <c r="A111" s="23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3"/>
    </row>
    <row r="112" spans="1:42" ht="12.75">
      <c r="A112" s="23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3"/>
    </row>
    <row r="113" spans="1:42" ht="12.75">
      <c r="A113" s="23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3"/>
    </row>
    <row r="114" spans="1:42" ht="12.75">
      <c r="A114" s="23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3"/>
    </row>
    <row r="115" spans="1:42" ht="12.75">
      <c r="A115" s="2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3"/>
    </row>
    <row r="116" spans="1:42" ht="12.75">
      <c r="A116" s="23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3"/>
    </row>
    <row r="117" spans="1:42" ht="12.75">
      <c r="A117" s="23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3"/>
    </row>
    <row r="118" spans="1:42" ht="12.75">
      <c r="A118" s="23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3"/>
    </row>
    <row r="119" spans="1:42" ht="12.75">
      <c r="A119" s="23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3"/>
    </row>
    <row r="120" spans="1:42" ht="12.75">
      <c r="A120" s="23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3"/>
    </row>
    <row r="121" spans="1:42" ht="12.75">
      <c r="A121" s="23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3"/>
    </row>
    <row r="122" spans="1:42" ht="12.75">
      <c r="A122" s="23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3"/>
    </row>
    <row r="123" spans="1:42" ht="12.75">
      <c r="A123" s="23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3"/>
    </row>
    <row r="124" spans="1:42" ht="12.75">
      <c r="A124" s="23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3"/>
    </row>
    <row r="125" spans="1:42" ht="12.75">
      <c r="A125" s="23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3"/>
    </row>
    <row r="126" spans="1:42" ht="12.75">
      <c r="A126" s="23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3"/>
    </row>
    <row r="127" spans="1:42" ht="12.75">
      <c r="A127" s="23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3"/>
    </row>
    <row r="128" spans="1:42" ht="12.75">
      <c r="A128" s="2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3"/>
    </row>
    <row r="129" spans="1:42" ht="12.75">
      <c r="A129" s="23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3"/>
    </row>
    <row r="130" spans="1:42" ht="12.75">
      <c r="A130" s="23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3"/>
    </row>
    <row r="131" spans="1:42" ht="12.75">
      <c r="A131" s="23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3"/>
    </row>
    <row r="132" spans="1:42" ht="12.75">
      <c r="A132" s="23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3"/>
    </row>
    <row r="133" spans="1:42" ht="12.75">
      <c r="A133" s="23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3"/>
    </row>
    <row r="134" spans="1:42" ht="12.75">
      <c r="A134" s="23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3"/>
    </row>
    <row r="135" spans="1:42" ht="12.75">
      <c r="A135" s="23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3"/>
    </row>
    <row r="136" spans="1:42" ht="12.75">
      <c r="A136" s="23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3"/>
    </row>
    <row r="137" spans="1:42" ht="12.75">
      <c r="A137" s="23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3"/>
    </row>
    <row r="138" spans="1:42" ht="12.75">
      <c r="A138" s="23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3"/>
    </row>
    <row r="139" spans="1:42" ht="12.75">
      <c r="A139" s="23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3"/>
    </row>
    <row r="140" spans="1:42" ht="12.75">
      <c r="A140" s="23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3"/>
    </row>
    <row r="141" spans="1:42" ht="12.75">
      <c r="A141" s="23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3"/>
    </row>
    <row r="142" spans="1:42" ht="12.75">
      <c r="A142" s="23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3"/>
    </row>
    <row r="143" spans="1:42" ht="12.75">
      <c r="A143" s="23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3"/>
    </row>
    <row r="144" spans="1:42" ht="12.75">
      <c r="A144" s="23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3"/>
    </row>
    <row r="145" spans="1:42" ht="12.75">
      <c r="A145" s="23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3"/>
    </row>
    <row r="146" spans="1:42" ht="12.75">
      <c r="A146" s="23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3"/>
    </row>
    <row r="147" spans="1:42" ht="12.75">
      <c r="A147" s="23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3"/>
    </row>
    <row r="148" spans="1:42" ht="12.75">
      <c r="A148" s="23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3"/>
    </row>
    <row r="149" spans="1:42" ht="12.75">
      <c r="A149" s="23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3"/>
    </row>
    <row r="150" spans="1:42" ht="12.75">
      <c r="A150" s="23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3"/>
    </row>
    <row r="151" spans="1:42" ht="12.75">
      <c r="A151" s="23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3"/>
    </row>
    <row r="152" spans="1:42" ht="12.75">
      <c r="A152" s="23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3"/>
    </row>
    <row r="153" spans="1:42" ht="12.75">
      <c r="A153" s="23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3"/>
    </row>
    <row r="154" spans="1:42" ht="12.75">
      <c r="A154" s="23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3"/>
    </row>
    <row r="155" spans="1:42" ht="12.75">
      <c r="A155" s="23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3"/>
    </row>
    <row r="156" spans="1:42" ht="12.75">
      <c r="A156" s="2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3"/>
    </row>
    <row r="157" spans="1:42" ht="12.75">
      <c r="A157" s="2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3"/>
    </row>
    <row r="158" spans="1:42" ht="12.75">
      <c r="A158" s="23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3"/>
    </row>
    <row r="159" spans="1:42" ht="12.75">
      <c r="A159" s="23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3"/>
    </row>
    <row r="160" spans="1:42" ht="12.75">
      <c r="A160" s="23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3"/>
    </row>
    <row r="161" spans="1:42" ht="12.75">
      <c r="A161" s="23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3"/>
    </row>
    <row r="162" spans="1:42" ht="12.75">
      <c r="A162" s="2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3"/>
    </row>
    <row r="163" spans="1:42" ht="12.75">
      <c r="A163" s="2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3"/>
    </row>
    <row r="164" spans="1:42" ht="12.75">
      <c r="A164" s="2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3"/>
    </row>
    <row r="165" spans="1:42" ht="12.75">
      <c r="A165" s="2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3"/>
    </row>
    <row r="166" spans="1:42" ht="12.75">
      <c r="A166" s="2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3"/>
    </row>
    <row r="167" spans="1:42" ht="12.75">
      <c r="A167" s="2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3"/>
    </row>
    <row r="168" spans="1:42" ht="12.75">
      <c r="A168" s="2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3"/>
    </row>
    <row r="169" spans="1:42" ht="12.75">
      <c r="A169" s="2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3"/>
    </row>
    <row r="170" spans="1:42" ht="12.75">
      <c r="A170" s="2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3"/>
    </row>
    <row r="171" spans="1:42" ht="12.75">
      <c r="A171" s="2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3"/>
    </row>
    <row r="172" spans="1:42" ht="12.75">
      <c r="A172" s="2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3"/>
    </row>
    <row r="173" spans="1:42" ht="12.75">
      <c r="A173" s="2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3"/>
    </row>
    <row r="174" spans="1:42" ht="12.75">
      <c r="A174" s="2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3"/>
    </row>
    <row r="175" spans="1:42" ht="12.75">
      <c r="A175" s="2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3"/>
    </row>
    <row r="176" spans="1:42" ht="12.75">
      <c r="A176" s="2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3"/>
    </row>
    <row r="177" spans="1:42" ht="12.75">
      <c r="A177" s="2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3"/>
    </row>
    <row r="178" spans="1:42" ht="12.75">
      <c r="A178" s="23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3"/>
    </row>
    <row r="179" spans="1:42" ht="12.75">
      <c r="A179" s="2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3"/>
    </row>
    <row r="180" spans="1:42" ht="12.75">
      <c r="A180" s="23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3"/>
    </row>
    <row r="181" spans="1:42" ht="12.75">
      <c r="A181" s="2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3"/>
    </row>
    <row r="182" spans="1:42" ht="12.75">
      <c r="A182" s="2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3"/>
    </row>
    <row r="183" spans="1:42" ht="12.75">
      <c r="A183" s="2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3"/>
    </row>
    <row r="184" spans="1:42" ht="12.75">
      <c r="A184" s="23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3"/>
    </row>
    <row r="185" spans="1:42" ht="12.75">
      <c r="A185" s="2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3"/>
    </row>
    <row r="186" spans="1:42" ht="12.75">
      <c r="A186" s="23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3"/>
    </row>
    <row r="187" spans="1:42" ht="12.75">
      <c r="A187" s="2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3"/>
    </row>
    <row r="188" spans="1:42" ht="12.75">
      <c r="A188" s="2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3"/>
    </row>
    <row r="189" spans="1:42" ht="12.75">
      <c r="A189" s="2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3"/>
    </row>
    <row r="190" spans="1:42" ht="12.75">
      <c r="A190" s="23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3"/>
    </row>
    <row r="191" spans="1:42" ht="12.75">
      <c r="A191" s="23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3"/>
    </row>
    <row r="192" spans="1:42" ht="12.75">
      <c r="A192" s="2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3"/>
    </row>
    <row r="193" spans="1:42" ht="12.75">
      <c r="A193" s="23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3"/>
    </row>
    <row r="194" spans="1:42" ht="12.75">
      <c r="A194" s="23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3"/>
    </row>
    <row r="195" spans="1:42" ht="12.75">
      <c r="A195" s="23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3"/>
    </row>
    <row r="196" spans="1:42" ht="12.75">
      <c r="A196" s="23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3"/>
    </row>
    <row r="197" spans="1:42" ht="12.75">
      <c r="A197" s="23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3"/>
    </row>
    <row r="198" spans="1:42" ht="12.75">
      <c r="A198" s="23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3"/>
    </row>
    <row r="199" spans="1:42" ht="12.75">
      <c r="A199" s="23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3"/>
    </row>
    <row r="200" spans="1:42" ht="12.75">
      <c r="A200" s="23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3"/>
    </row>
    <row r="201" spans="1:42" ht="12.75">
      <c r="A201" s="23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3"/>
    </row>
    <row r="202" spans="1:42" ht="12.75">
      <c r="A202" s="23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3"/>
    </row>
    <row r="203" spans="1:42" ht="12.75">
      <c r="A203" s="23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3"/>
    </row>
    <row r="204" spans="1:42" ht="12.75">
      <c r="A204" s="23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3"/>
    </row>
    <row r="205" spans="1:42" ht="12.75">
      <c r="A205" s="23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3"/>
    </row>
    <row r="206" spans="1:42" ht="12.75">
      <c r="A206" s="23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3"/>
    </row>
    <row r="207" spans="1:42" ht="12.75">
      <c r="A207" s="23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3"/>
    </row>
    <row r="208" spans="1:42" ht="12.75">
      <c r="A208" s="23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3"/>
    </row>
    <row r="209" spans="1:42" ht="12.75">
      <c r="A209" s="23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3"/>
    </row>
    <row r="210" spans="1:42" ht="12.75">
      <c r="A210" s="23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3"/>
    </row>
    <row r="211" spans="1:42" ht="12.75">
      <c r="A211" s="23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3"/>
    </row>
    <row r="212" spans="1:42" ht="12.75">
      <c r="A212" s="23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3"/>
    </row>
    <row r="213" spans="1:42" ht="12.75">
      <c r="A213" s="23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3"/>
    </row>
    <row r="214" spans="1:42" ht="12.75">
      <c r="A214" s="23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3"/>
    </row>
    <row r="215" spans="1:42" ht="12.75">
      <c r="A215" s="23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3"/>
    </row>
    <row r="216" spans="1:42" ht="12.75">
      <c r="A216" s="23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3"/>
    </row>
    <row r="217" spans="1:42" ht="12.75">
      <c r="A217" s="23"/>
      <c r="B217" s="68"/>
      <c r="C217" s="68"/>
      <c r="D217" s="68"/>
      <c r="E217" s="68"/>
      <c r="F217" s="68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55"/>
      <c r="R217" s="55"/>
      <c r="S217" s="55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3"/>
    </row>
    <row r="218" spans="1:42" ht="12.75">
      <c r="A218" s="23"/>
      <c r="B218" s="63"/>
      <c r="C218" s="63"/>
      <c r="D218" s="64"/>
      <c r="E218" s="64"/>
      <c r="F218" s="68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55"/>
      <c r="R218" s="55"/>
      <c r="S218" s="55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3"/>
    </row>
    <row r="219" spans="1:42" ht="12.75">
      <c r="A219" s="23"/>
      <c r="B219" s="63"/>
      <c r="C219" s="63"/>
      <c r="D219" s="64"/>
      <c r="E219" s="64"/>
      <c r="F219" s="68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55"/>
      <c r="R219" s="55"/>
      <c r="S219" s="55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3"/>
    </row>
    <row r="220" spans="1:42" ht="12.75">
      <c r="A220" s="23"/>
      <c r="B220" s="63"/>
      <c r="C220" s="63"/>
      <c r="D220" s="64"/>
      <c r="E220" s="64"/>
      <c r="F220" s="68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55"/>
      <c r="R220" s="55"/>
      <c r="S220" s="55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3"/>
    </row>
    <row r="221" spans="1:42" ht="12.75">
      <c r="A221" s="23"/>
      <c r="B221" s="68"/>
      <c r="C221" s="68"/>
      <c r="D221" s="68"/>
      <c r="E221" s="68"/>
      <c r="F221" s="68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55"/>
      <c r="R221" s="55"/>
      <c r="S221" s="55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3"/>
    </row>
    <row r="222" spans="1:42" ht="12.75">
      <c r="A222" s="23"/>
      <c r="B222" s="63"/>
      <c r="C222" s="63"/>
      <c r="D222" s="64"/>
      <c r="E222" s="64"/>
      <c r="F222" s="68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55"/>
      <c r="R222" s="55"/>
      <c r="S222" s="55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3"/>
    </row>
    <row r="223" spans="1:42" ht="12.75">
      <c r="A223" s="23"/>
      <c r="B223" s="63"/>
      <c r="C223" s="63"/>
      <c r="D223" s="64"/>
      <c r="E223" s="64"/>
      <c r="F223" s="68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55"/>
      <c r="R223" s="55"/>
      <c r="S223" s="55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3"/>
    </row>
    <row r="224" spans="1:42" ht="12.75">
      <c r="A224" s="23"/>
      <c r="B224" s="63"/>
      <c r="C224" s="63"/>
      <c r="D224" s="64"/>
      <c r="E224" s="64"/>
      <c r="F224" s="68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55"/>
      <c r="R224" s="55"/>
      <c r="S224" s="55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3"/>
    </row>
    <row r="225" spans="1:42" ht="12.75">
      <c r="A225" s="23"/>
      <c r="B225" s="68"/>
      <c r="C225" s="68"/>
      <c r="D225" s="68"/>
      <c r="E225" s="68"/>
      <c r="F225" s="68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55"/>
      <c r="R225" s="55"/>
      <c r="S225" s="55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3"/>
    </row>
    <row r="226" spans="1:42" ht="12.75">
      <c r="A226" s="23"/>
      <c r="B226" s="74"/>
      <c r="C226" s="74"/>
      <c r="D226" s="74"/>
      <c r="E226" s="74"/>
      <c r="F226" s="68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55"/>
      <c r="R226" s="55"/>
      <c r="S226" s="55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3"/>
    </row>
    <row r="227" spans="1:42" ht="12.75">
      <c r="A227" s="23"/>
      <c r="B227" s="68"/>
      <c r="C227" s="68"/>
      <c r="D227" s="68"/>
      <c r="E227" s="68"/>
      <c r="F227" s="68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55"/>
      <c r="R227" s="55"/>
      <c r="S227" s="55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3"/>
    </row>
    <row r="228" spans="2:41" ht="12.75">
      <c r="B228" s="68"/>
      <c r="C228" s="68"/>
      <c r="D228" s="68"/>
      <c r="E228" s="68"/>
      <c r="F228" s="64"/>
      <c r="N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2:41" ht="12.75">
      <c r="B229" s="68"/>
      <c r="C229" s="68"/>
      <c r="D229" s="68"/>
      <c r="E229" s="68"/>
      <c r="F229" s="64"/>
      <c r="N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2:41" ht="12.75">
      <c r="B230" s="68"/>
      <c r="C230" s="68"/>
      <c r="D230" s="68"/>
      <c r="E230" s="68"/>
      <c r="F230" s="64"/>
      <c r="N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2:41" ht="12.75">
      <c r="B231" s="68"/>
      <c r="C231" s="68"/>
      <c r="D231" s="68"/>
      <c r="E231" s="68"/>
      <c r="F231" s="64"/>
      <c r="N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2:41" ht="12.75">
      <c r="B232" s="68"/>
      <c r="C232" s="68"/>
      <c r="D232" s="68"/>
      <c r="E232" s="68"/>
      <c r="F232" s="64"/>
      <c r="N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2:41" ht="12.75">
      <c r="B233" s="68"/>
      <c r="C233" s="68"/>
      <c r="D233" s="68"/>
      <c r="E233" s="68"/>
      <c r="F233" s="64"/>
      <c r="N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2:41" ht="12.75">
      <c r="B234" s="68"/>
      <c r="C234" s="68"/>
      <c r="D234" s="68"/>
      <c r="E234" s="68"/>
      <c r="F234" s="64"/>
      <c r="N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2:41" ht="12.75">
      <c r="B235" s="68"/>
      <c r="C235" s="68"/>
      <c r="D235" s="68"/>
      <c r="E235" s="68"/>
      <c r="F235" s="64"/>
      <c r="N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2:41" ht="12.75">
      <c r="B236" s="68"/>
      <c r="C236" s="68"/>
      <c r="D236" s="68"/>
      <c r="E236" s="68"/>
      <c r="F236" s="64"/>
      <c r="N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2:41" ht="12.75">
      <c r="B237" s="68"/>
      <c r="C237" s="68"/>
      <c r="D237" s="68"/>
      <c r="E237" s="68"/>
      <c r="F237" s="64"/>
      <c r="N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2:41" ht="12.75">
      <c r="B238" s="64"/>
      <c r="C238" s="64"/>
      <c r="D238" s="64"/>
      <c r="E238" s="64"/>
      <c r="F238" s="64"/>
      <c r="N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2:41" ht="12.75">
      <c r="B239" s="64"/>
      <c r="C239" s="64"/>
      <c r="D239" s="64"/>
      <c r="E239" s="64"/>
      <c r="F239" s="64"/>
      <c r="N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2:41" ht="12.75">
      <c r="B240" s="64"/>
      <c r="C240" s="64"/>
      <c r="D240" s="64"/>
      <c r="E240" s="64"/>
      <c r="F240" s="64"/>
      <c r="N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2:41" ht="12.75">
      <c r="B241" s="64"/>
      <c r="C241" s="64"/>
      <c r="D241" s="64"/>
      <c r="E241" s="64"/>
      <c r="F241" s="64"/>
      <c r="N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2:41" ht="12.75">
      <c r="B242" s="64"/>
      <c r="C242" s="64"/>
      <c r="D242" s="64"/>
      <c r="E242" s="64"/>
      <c r="F242" s="64"/>
      <c r="N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AB45"/>
  <sheetViews>
    <sheetView zoomScalePageLayoutView="0" workbookViewId="0" topLeftCell="A1">
      <pane xSplit="3" ySplit="4" topLeftCell="D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J11" sqref="J11"/>
    </sheetView>
  </sheetViews>
  <sheetFormatPr defaultColWidth="9.00390625" defaultRowHeight="12.75"/>
  <cols>
    <col min="1" max="1" width="6.125" style="0" customWidth="1"/>
    <col min="2" max="2" width="8.00390625" style="0" bestFit="1" customWidth="1"/>
    <col min="3" max="3" width="11.125" style="0" bestFit="1" customWidth="1"/>
    <col min="4" max="4" width="8.625" style="3" bestFit="1" customWidth="1"/>
    <col min="5" max="5" width="7.625" style="3" bestFit="1" customWidth="1"/>
    <col min="6" max="7" width="7.625" style="3" customWidth="1"/>
    <col min="8" max="10" width="6.75390625" style="3" customWidth="1"/>
    <col min="11" max="11" width="7.25390625" style="3" customWidth="1"/>
    <col min="12" max="13" width="6.75390625" style="3" customWidth="1"/>
    <col min="14" max="14" width="6.75390625" style="0" customWidth="1"/>
    <col min="15" max="15" width="6.75390625" style="3" hidden="1" customWidth="1"/>
    <col min="16" max="16" width="6.375" style="0" bestFit="1" customWidth="1"/>
    <col min="17" max="17" width="9.00390625" style="0" bestFit="1" customWidth="1"/>
    <col min="18" max="18" width="6.375" style="0" bestFit="1" customWidth="1"/>
    <col min="20" max="26" width="3.00390625" style="0" hidden="1" customWidth="1"/>
    <col min="27" max="27" width="9.125" style="0" hidden="1" customWidth="1"/>
    <col min="28" max="28" width="2.00390625" style="0" hidden="1" customWidth="1"/>
    <col min="29" max="29" width="0" style="0" hidden="1" customWidth="1"/>
  </cols>
  <sheetData>
    <row r="1" spans="1:19" ht="15.75">
      <c r="A1" s="219" t="str">
        <f>'nejml žákyně 00 - 01'!A1</f>
        <v>Českomoravský pohár v běhu na lyžích - 2010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4.25">
      <c r="A2" s="220" t="s">
        <v>404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20" ht="94.5">
      <c r="A3" s="10"/>
      <c r="B3" s="10"/>
      <c r="C3" s="10"/>
      <c r="D3" s="11"/>
      <c r="E3" s="11"/>
      <c r="F3" s="12" t="str">
        <f>'nejml žákyně 00 - 01'!F3</f>
        <v>Nové Město na Moravě</v>
      </c>
      <c r="G3" s="12" t="str">
        <f>'nejml žákyně 00 - 01'!G3</f>
        <v>Hlinsko</v>
      </c>
      <c r="H3" s="12" t="str">
        <f>'nejml žákyně 00 - 01'!H3</f>
        <v>Svratka</v>
      </c>
      <c r="I3" s="12" t="str">
        <f>'nejml žákyně 00 - 01'!I3</f>
        <v>Česká Třebová</v>
      </c>
      <c r="J3" s="12" t="str">
        <f>'nejml žákyně 00 - 01'!J3</f>
        <v>Nové Město na Moravě</v>
      </c>
      <c r="K3" s="12" t="str">
        <f>'nejml žákyně 00 - 01'!K3</f>
        <v>Letohrad</v>
      </c>
      <c r="L3" s="12" t="str">
        <f>'nejml žákyně 00 - 01'!L3</f>
        <v>Klášterec</v>
      </c>
      <c r="M3" s="13" t="str">
        <f>'nejml žákyně 00 - 01'!M3</f>
        <v>Králíky</v>
      </c>
      <c r="N3" s="13" t="str">
        <f>'nejml žákyně 00 - 01'!N3</f>
        <v>Pohledec</v>
      </c>
      <c r="O3" s="13">
        <f>'nejml žákyně 00 - 01'!O3</f>
        <v>0</v>
      </c>
      <c r="P3" s="215" t="s">
        <v>0</v>
      </c>
      <c r="Q3" s="216"/>
      <c r="R3" s="217" t="s">
        <v>1</v>
      </c>
      <c r="S3" s="218"/>
      <c r="T3" s="5"/>
    </row>
    <row r="4" spans="1:28" s="3" customFormat="1" ht="12.7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94">
        <f>'nejml žákyně 00 - 01'!F4</f>
        <v>40180</v>
      </c>
      <c r="G4" s="94">
        <f>'nejml žákyně 00 - 01'!G4</f>
        <v>40194</v>
      </c>
      <c r="H4" s="94">
        <f>'nejml žákyně 00 - 01'!H4</f>
        <v>40201</v>
      </c>
      <c r="I4" s="94">
        <f>'nejml žákyně 00 - 01'!I4</f>
        <v>40202</v>
      </c>
      <c r="J4" s="94">
        <f>'nejml žákyně 00 - 01'!J4</f>
        <v>40209</v>
      </c>
      <c r="K4" s="94">
        <f>'nejml žákyně 00 - 01'!K4</f>
        <v>40216</v>
      </c>
      <c r="L4" s="94">
        <f>'nejml žákyně 00 - 01'!L4</f>
        <v>40229</v>
      </c>
      <c r="M4" s="95">
        <f>'nejml žákyně 00 - 01'!M4</f>
        <v>40230</v>
      </c>
      <c r="N4" s="95">
        <f>'nejml žákyně 00 - 01'!N4</f>
        <v>40236</v>
      </c>
      <c r="O4" s="95">
        <f>'nejml žákyně 00 - 01'!O4</f>
        <v>0</v>
      </c>
      <c r="P4" s="169" t="s">
        <v>7</v>
      </c>
      <c r="Q4" s="170" t="s">
        <v>91</v>
      </c>
      <c r="R4" s="170" t="s">
        <v>7</v>
      </c>
      <c r="S4" s="170" t="s">
        <v>91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</row>
    <row r="5" spans="1:28" ht="13.5" customHeight="1">
      <c r="A5" s="77">
        <v>1</v>
      </c>
      <c r="B5" s="190" t="s">
        <v>136</v>
      </c>
      <c r="C5" s="190" t="s">
        <v>105</v>
      </c>
      <c r="D5" s="150" t="s">
        <v>56</v>
      </c>
      <c r="E5" s="150">
        <v>1986</v>
      </c>
      <c r="F5" s="150"/>
      <c r="G5" s="150">
        <v>15</v>
      </c>
      <c r="H5" s="150">
        <v>15</v>
      </c>
      <c r="I5" s="150"/>
      <c r="J5" s="150">
        <v>14</v>
      </c>
      <c r="K5" s="150">
        <v>15</v>
      </c>
      <c r="L5" s="150"/>
      <c r="M5" s="150">
        <v>15</v>
      </c>
      <c r="N5" s="150">
        <v>15</v>
      </c>
      <c r="O5" s="151"/>
      <c r="P5" s="179">
        <f aca="true" t="shared" si="0" ref="P5:P34">O5+N5+M5+L5+K5+J5+I5+H5+G5+F5</f>
        <v>89</v>
      </c>
      <c r="Q5" s="115">
        <f aca="true" t="shared" si="1" ref="Q5:Q34">IF(R5&gt;S5,SUM(T5:Y5),P5)</f>
        <v>89</v>
      </c>
      <c r="R5" s="150">
        <f aca="true" t="shared" si="2" ref="R5:R34">COUNT(F5:O5)</f>
        <v>6</v>
      </c>
      <c r="S5" s="115">
        <f aca="true" t="shared" si="3" ref="S5:S34">IF(COUNT(F5:O5)&gt;=6,6,COUNT(F5:O5))</f>
        <v>6</v>
      </c>
      <c r="T5" s="98">
        <f aca="true" t="shared" si="4" ref="T5:T34">LARGE($F5:$O5,1)</f>
        <v>15</v>
      </c>
      <c r="U5" s="98">
        <f aca="true" t="shared" si="5" ref="U5:U34">LARGE($F5:$O5,2)</f>
        <v>15</v>
      </c>
      <c r="V5" s="98">
        <f aca="true" t="shared" si="6" ref="V5:V34">LARGE($F5:$O5,3)</f>
        <v>15</v>
      </c>
      <c r="W5" s="98">
        <f aca="true" t="shared" si="7" ref="W5:W34">LARGE($F5:$O5,4)</f>
        <v>15</v>
      </c>
      <c r="X5" s="98">
        <f aca="true" t="shared" si="8" ref="X5:X34">LARGE($F5:$O5,5)</f>
        <v>15</v>
      </c>
      <c r="Y5" s="98">
        <f aca="true" t="shared" si="9" ref="Y5:Y34">LARGE($F5:$O5,6)</f>
        <v>14</v>
      </c>
      <c r="Z5" s="98" t="e">
        <f aca="true" t="shared" si="10" ref="Z5:Z34">LARGE($F5:$O5,7)</f>
        <v>#NUM!</v>
      </c>
      <c r="AA5" s="98" t="e">
        <f>LARGE($F5:$O5,8)</f>
        <v>#NUM!</v>
      </c>
      <c r="AB5" s="98" t="e">
        <f>LARGE($F5:$O5,9)</f>
        <v>#NUM!</v>
      </c>
    </row>
    <row r="6" spans="1:28" ht="13.5" customHeight="1">
      <c r="A6" s="77" t="s">
        <v>212</v>
      </c>
      <c r="B6" s="190" t="s">
        <v>209</v>
      </c>
      <c r="C6" s="152" t="s">
        <v>498</v>
      </c>
      <c r="D6" s="150" t="s">
        <v>511</v>
      </c>
      <c r="E6" s="150">
        <v>1972</v>
      </c>
      <c r="F6" s="150"/>
      <c r="G6" s="150"/>
      <c r="H6" s="150"/>
      <c r="I6" s="150"/>
      <c r="J6" s="150"/>
      <c r="K6" s="150"/>
      <c r="L6" s="150">
        <v>15</v>
      </c>
      <c r="M6" s="150">
        <v>14</v>
      </c>
      <c r="N6" s="150"/>
      <c r="O6" s="153"/>
      <c r="P6" s="179">
        <f t="shared" si="0"/>
        <v>29</v>
      </c>
      <c r="Q6" s="115">
        <f t="shared" si="1"/>
        <v>29</v>
      </c>
      <c r="R6" s="150">
        <f t="shared" si="2"/>
        <v>2</v>
      </c>
      <c r="S6" s="115">
        <f t="shared" si="3"/>
        <v>2</v>
      </c>
      <c r="T6" s="98">
        <f t="shared" si="4"/>
        <v>15</v>
      </c>
      <c r="U6" s="98">
        <f t="shared" si="5"/>
        <v>14</v>
      </c>
      <c r="V6" s="98" t="e">
        <f t="shared" si="6"/>
        <v>#NUM!</v>
      </c>
      <c r="W6" s="98" t="e">
        <f t="shared" si="7"/>
        <v>#NUM!</v>
      </c>
      <c r="X6" s="98" t="e">
        <f t="shared" si="8"/>
        <v>#NUM!</v>
      </c>
      <c r="Y6" s="98" t="e">
        <f t="shared" si="9"/>
        <v>#NUM!</v>
      </c>
      <c r="Z6" s="98" t="e">
        <f t="shared" si="10"/>
        <v>#NUM!</v>
      </c>
      <c r="AA6" s="98" t="e">
        <f aca="true" t="shared" si="11" ref="AA6:AA34">LARGE($F6:$O6,8)</f>
        <v>#NUM!</v>
      </c>
      <c r="AB6" s="98" t="e">
        <f aca="true" t="shared" si="12" ref="AB6:AB34">LARGE($F6:$O6,9)</f>
        <v>#NUM!</v>
      </c>
    </row>
    <row r="7" spans="1:28" ht="13.5" customHeight="1">
      <c r="A7" s="77" t="s">
        <v>222</v>
      </c>
      <c r="B7" s="190" t="s">
        <v>299</v>
      </c>
      <c r="C7" s="190" t="s">
        <v>300</v>
      </c>
      <c r="D7" s="150" t="s">
        <v>281</v>
      </c>
      <c r="E7" s="150">
        <v>1967</v>
      </c>
      <c r="F7" s="150"/>
      <c r="G7" s="150"/>
      <c r="H7" s="150">
        <v>13</v>
      </c>
      <c r="I7" s="150"/>
      <c r="J7" s="150"/>
      <c r="K7" s="150"/>
      <c r="L7" s="150"/>
      <c r="M7" s="150"/>
      <c r="N7" s="150">
        <v>14</v>
      </c>
      <c r="O7" s="151"/>
      <c r="P7" s="179">
        <f t="shared" si="0"/>
        <v>27</v>
      </c>
      <c r="Q7" s="115">
        <f t="shared" si="1"/>
        <v>27</v>
      </c>
      <c r="R7" s="150">
        <f t="shared" si="2"/>
        <v>2</v>
      </c>
      <c r="S7" s="115">
        <f t="shared" si="3"/>
        <v>2</v>
      </c>
      <c r="T7" s="98">
        <f t="shared" si="4"/>
        <v>14</v>
      </c>
      <c r="U7" s="98">
        <f t="shared" si="5"/>
        <v>13</v>
      </c>
      <c r="V7" s="98" t="e">
        <f t="shared" si="6"/>
        <v>#NUM!</v>
      </c>
      <c r="W7" s="98" t="e">
        <f t="shared" si="7"/>
        <v>#NUM!</v>
      </c>
      <c r="X7" s="98" t="e">
        <f t="shared" si="8"/>
        <v>#NUM!</v>
      </c>
      <c r="Y7" s="98" t="e">
        <f t="shared" si="9"/>
        <v>#NUM!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</row>
    <row r="8" spans="1:28" ht="13.5" customHeight="1">
      <c r="A8" s="77" t="s">
        <v>223</v>
      </c>
      <c r="B8" s="91" t="s">
        <v>33</v>
      </c>
      <c r="C8" s="91" t="s">
        <v>71</v>
      </c>
      <c r="D8" s="60" t="s">
        <v>92</v>
      </c>
      <c r="E8" s="60">
        <v>1982</v>
      </c>
      <c r="F8" s="60"/>
      <c r="G8" s="60"/>
      <c r="H8" s="60"/>
      <c r="I8" s="60"/>
      <c r="J8" s="60">
        <v>13</v>
      </c>
      <c r="K8" s="60"/>
      <c r="L8" s="60"/>
      <c r="M8" s="60"/>
      <c r="N8" s="60">
        <v>11</v>
      </c>
      <c r="O8" s="85"/>
      <c r="P8" s="114">
        <f t="shared" si="0"/>
        <v>24</v>
      </c>
      <c r="Q8" s="115">
        <f t="shared" si="1"/>
        <v>24</v>
      </c>
      <c r="R8" s="60">
        <f t="shared" si="2"/>
        <v>2</v>
      </c>
      <c r="S8" s="86">
        <f t="shared" si="3"/>
        <v>2</v>
      </c>
      <c r="T8" s="98">
        <f t="shared" si="4"/>
        <v>13</v>
      </c>
      <c r="U8" s="98">
        <f t="shared" si="5"/>
        <v>11</v>
      </c>
      <c r="V8" s="98" t="e">
        <f t="shared" si="6"/>
        <v>#NUM!</v>
      </c>
      <c r="W8" s="98" t="e">
        <f t="shared" si="7"/>
        <v>#NUM!</v>
      </c>
      <c r="X8" s="98" t="e">
        <f t="shared" si="8"/>
        <v>#NUM!</v>
      </c>
      <c r="Y8" s="98" t="e">
        <f t="shared" si="9"/>
        <v>#NUM!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</row>
    <row r="9" spans="1:28" ht="13.5" customHeight="1">
      <c r="A9" s="77" t="s">
        <v>443</v>
      </c>
      <c r="B9" s="91" t="s">
        <v>44</v>
      </c>
      <c r="C9" s="91" t="s">
        <v>75</v>
      </c>
      <c r="D9" s="60" t="s">
        <v>450</v>
      </c>
      <c r="E9" s="60">
        <v>1991</v>
      </c>
      <c r="F9" s="60"/>
      <c r="G9" s="60"/>
      <c r="H9" s="60"/>
      <c r="I9" s="60">
        <v>15</v>
      </c>
      <c r="J9" s="60"/>
      <c r="K9" s="60"/>
      <c r="L9" s="60"/>
      <c r="M9" s="60"/>
      <c r="N9" s="60"/>
      <c r="O9" s="25"/>
      <c r="P9" s="114">
        <f t="shared" si="0"/>
        <v>15</v>
      </c>
      <c r="Q9" s="115">
        <f t="shared" si="1"/>
        <v>15</v>
      </c>
      <c r="R9" s="60">
        <f t="shared" si="2"/>
        <v>1</v>
      </c>
      <c r="S9" s="86">
        <f t="shared" si="3"/>
        <v>1</v>
      </c>
      <c r="T9" s="98">
        <f t="shared" si="4"/>
        <v>15</v>
      </c>
      <c r="U9" s="98" t="e">
        <f t="shared" si="5"/>
        <v>#NUM!</v>
      </c>
      <c r="V9" s="98" t="e">
        <f t="shared" si="6"/>
        <v>#NUM!</v>
      </c>
      <c r="W9" s="98" t="e">
        <f t="shared" si="7"/>
        <v>#NUM!</v>
      </c>
      <c r="X9" s="98" t="e">
        <f t="shared" si="8"/>
        <v>#NUM!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</row>
    <row r="10" spans="1:28" ht="13.5" customHeight="1">
      <c r="A10" s="77" t="s">
        <v>443</v>
      </c>
      <c r="B10" s="56" t="s">
        <v>202</v>
      </c>
      <c r="C10" s="56" t="s">
        <v>469</v>
      </c>
      <c r="D10" s="60" t="s">
        <v>51</v>
      </c>
      <c r="E10" s="60">
        <v>1985</v>
      </c>
      <c r="F10" s="60"/>
      <c r="G10" s="60"/>
      <c r="H10" s="60"/>
      <c r="I10" s="60"/>
      <c r="J10" s="60">
        <v>15</v>
      </c>
      <c r="K10" s="60"/>
      <c r="L10" s="60"/>
      <c r="M10" s="60"/>
      <c r="N10" s="60"/>
      <c r="O10" s="25"/>
      <c r="P10" s="114">
        <f t="shared" si="0"/>
        <v>15</v>
      </c>
      <c r="Q10" s="115">
        <f t="shared" si="1"/>
        <v>15</v>
      </c>
      <c r="R10" s="60">
        <f t="shared" si="2"/>
        <v>1</v>
      </c>
      <c r="S10" s="86">
        <f t="shared" si="3"/>
        <v>1</v>
      </c>
      <c r="T10" s="98">
        <f t="shared" si="4"/>
        <v>15</v>
      </c>
      <c r="U10" s="98" t="e">
        <f t="shared" si="5"/>
        <v>#NUM!</v>
      </c>
      <c r="V10" s="98" t="e">
        <f t="shared" si="6"/>
        <v>#NUM!</v>
      </c>
      <c r="W10" s="98" t="e">
        <f t="shared" si="7"/>
        <v>#NUM!</v>
      </c>
      <c r="X10" s="98" t="e">
        <f t="shared" si="8"/>
        <v>#NUM!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</row>
    <row r="11" spans="1:28" ht="13.5" customHeight="1">
      <c r="A11" s="77" t="s">
        <v>605</v>
      </c>
      <c r="B11" s="91" t="s">
        <v>46</v>
      </c>
      <c r="C11" s="91" t="s">
        <v>152</v>
      </c>
      <c r="D11" s="60" t="s">
        <v>51</v>
      </c>
      <c r="E11" s="60">
        <v>1974</v>
      </c>
      <c r="F11" s="60"/>
      <c r="G11" s="60">
        <v>14</v>
      </c>
      <c r="H11" s="60"/>
      <c r="I11" s="60"/>
      <c r="J11" s="60"/>
      <c r="K11" s="27"/>
      <c r="L11" s="60"/>
      <c r="M11" s="60"/>
      <c r="N11" s="60"/>
      <c r="O11" s="25"/>
      <c r="P11" s="114">
        <f t="shared" si="0"/>
        <v>14</v>
      </c>
      <c r="Q11" s="115">
        <f t="shared" si="1"/>
        <v>14</v>
      </c>
      <c r="R11" s="60">
        <f t="shared" si="2"/>
        <v>1</v>
      </c>
      <c r="S11" s="86">
        <f t="shared" si="3"/>
        <v>1</v>
      </c>
      <c r="T11" s="98">
        <f t="shared" si="4"/>
        <v>14</v>
      </c>
      <c r="U11" s="98" t="e">
        <f t="shared" si="5"/>
        <v>#NUM!</v>
      </c>
      <c r="V11" s="98" t="e">
        <f t="shared" si="6"/>
        <v>#NUM!</v>
      </c>
      <c r="W11" s="98" t="e">
        <f t="shared" si="7"/>
        <v>#NUM!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</row>
    <row r="12" spans="1:28" ht="13.5" customHeight="1">
      <c r="A12" s="77" t="s">
        <v>447</v>
      </c>
      <c r="B12" s="91" t="s">
        <v>17</v>
      </c>
      <c r="C12" s="91" t="s">
        <v>204</v>
      </c>
      <c r="D12" s="60" t="s">
        <v>56</v>
      </c>
      <c r="E12" s="60">
        <v>1989</v>
      </c>
      <c r="F12" s="60"/>
      <c r="G12" s="60"/>
      <c r="H12" s="60">
        <v>14</v>
      </c>
      <c r="I12" s="60"/>
      <c r="J12" s="60"/>
      <c r="K12" s="60"/>
      <c r="L12" s="60"/>
      <c r="M12" s="60"/>
      <c r="N12" s="60"/>
      <c r="O12" s="25"/>
      <c r="P12" s="114">
        <f t="shared" si="0"/>
        <v>14</v>
      </c>
      <c r="Q12" s="115">
        <f t="shared" si="1"/>
        <v>14</v>
      </c>
      <c r="R12" s="60">
        <f t="shared" si="2"/>
        <v>1</v>
      </c>
      <c r="S12" s="86">
        <f t="shared" si="3"/>
        <v>1</v>
      </c>
      <c r="T12" s="98">
        <f t="shared" si="4"/>
        <v>14</v>
      </c>
      <c r="U12" s="98" t="e">
        <f t="shared" si="5"/>
        <v>#NUM!</v>
      </c>
      <c r="V12" s="98" t="e">
        <f t="shared" si="6"/>
        <v>#NUM!</v>
      </c>
      <c r="W12" s="98" t="e">
        <f t="shared" si="7"/>
        <v>#NUM!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</row>
    <row r="13" spans="1:28" ht="13.5" customHeight="1">
      <c r="A13" s="77" t="s">
        <v>447</v>
      </c>
      <c r="B13" s="56" t="s">
        <v>74</v>
      </c>
      <c r="C13" s="56" t="s">
        <v>479</v>
      </c>
      <c r="D13" s="60" t="s">
        <v>167</v>
      </c>
      <c r="E13" s="60">
        <v>1986</v>
      </c>
      <c r="F13" s="60"/>
      <c r="G13" s="60"/>
      <c r="H13" s="60"/>
      <c r="I13" s="60"/>
      <c r="J13" s="60"/>
      <c r="K13" s="60">
        <v>14</v>
      </c>
      <c r="L13" s="60"/>
      <c r="M13" s="60"/>
      <c r="N13" s="60"/>
      <c r="O13" s="25"/>
      <c r="P13" s="114">
        <f t="shared" si="0"/>
        <v>14</v>
      </c>
      <c r="Q13" s="115">
        <f t="shared" si="1"/>
        <v>14</v>
      </c>
      <c r="R13" s="60">
        <f t="shared" si="2"/>
        <v>1</v>
      </c>
      <c r="S13" s="86">
        <f t="shared" si="3"/>
        <v>1</v>
      </c>
      <c r="T13" s="98">
        <f t="shared" si="4"/>
        <v>14</v>
      </c>
      <c r="U13" s="98" t="e">
        <f t="shared" si="5"/>
        <v>#NUM!</v>
      </c>
      <c r="V13" s="98" t="e">
        <f t="shared" si="6"/>
        <v>#NUM!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</row>
    <row r="14" spans="1:28" ht="13.5" customHeight="1">
      <c r="A14" s="77" t="s">
        <v>606</v>
      </c>
      <c r="B14" s="91" t="s">
        <v>120</v>
      </c>
      <c r="C14" s="91" t="s">
        <v>153</v>
      </c>
      <c r="D14" s="60" t="s">
        <v>126</v>
      </c>
      <c r="E14" s="60">
        <v>1950</v>
      </c>
      <c r="F14" s="60"/>
      <c r="G14" s="60">
        <v>13</v>
      </c>
      <c r="H14" s="60"/>
      <c r="I14" s="60"/>
      <c r="J14" s="60"/>
      <c r="K14" s="60"/>
      <c r="L14" s="60"/>
      <c r="M14" s="60"/>
      <c r="N14" s="60"/>
      <c r="O14" s="85"/>
      <c r="P14" s="114">
        <f t="shared" si="0"/>
        <v>13</v>
      </c>
      <c r="Q14" s="115">
        <f t="shared" si="1"/>
        <v>13</v>
      </c>
      <c r="R14" s="60">
        <f t="shared" si="2"/>
        <v>1</v>
      </c>
      <c r="S14" s="86">
        <f t="shared" si="3"/>
        <v>1</v>
      </c>
      <c r="T14" s="98">
        <f t="shared" si="4"/>
        <v>13</v>
      </c>
      <c r="U14" s="98" t="e">
        <f t="shared" si="5"/>
        <v>#NUM!</v>
      </c>
      <c r="V14" s="98" t="e">
        <f t="shared" si="6"/>
        <v>#NUM!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</row>
    <row r="15" spans="1:28" ht="13.5" customHeight="1">
      <c r="A15" s="77" t="s">
        <v>606</v>
      </c>
      <c r="B15" s="56" t="s">
        <v>215</v>
      </c>
      <c r="C15" s="56" t="s">
        <v>449</v>
      </c>
      <c r="D15" s="60" t="s">
        <v>450</v>
      </c>
      <c r="E15" s="60">
        <v>1977</v>
      </c>
      <c r="F15" s="60"/>
      <c r="G15" s="60"/>
      <c r="H15" s="60"/>
      <c r="I15" s="60">
        <v>13</v>
      </c>
      <c r="J15" s="60"/>
      <c r="K15" s="60"/>
      <c r="L15" s="60"/>
      <c r="M15" s="60"/>
      <c r="N15" s="60"/>
      <c r="O15" s="25"/>
      <c r="P15" s="114">
        <f t="shared" si="0"/>
        <v>13</v>
      </c>
      <c r="Q15" s="115">
        <f t="shared" si="1"/>
        <v>13</v>
      </c>
      <c r="R15" s="60">
        <f t="shared" si="2"/>
        <v>1</v>
      </c>
      <c r="S15" s="86">
        <f t="shared" si="3"/>
        <v>1</v>
      </c>
      <c r="T15" s="98">
        <f t="shared" si="4"/>
        <v>13</v>
      </c>
      <c r="U15" s="98" t="e">
        <f t="shared" si="5"/>
        <v>#NUM!</v>
      </c>
      <c r="V15" s="98" t="e">
        <f t="shared" si="6"/>
        <v>#NUM!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</row>
    <row r="16" spans="1:28" ht="13.5" customHeight="1">
      <c r="A16" s="77" t="s">
        <v>606</v>
      </c>
      <c r="B16" s="91" t="s">
        <v>533</v>
      </c>
      <c r="C16" s="91" t="s">
        <v>532</v>
      </c>
      <c r="D16" s="60" t="s">
        <v>510</v>
      </c>
      <c r="E16" s="60">
        <v>1965</v>
      </c>
      <c r="F16" s="60"/>
      <c r="G16" s="60"/>
      <c r="H16" s="60"/>
      <c r="I16" s="60"/>
      <c r="J16" s="60"/>
      <c r="K16" s="60"/>
      <c r="L16" s="60"/>
      <c r="M16" s="60">
        <v>13</v>
      </c>
      <c r="N16" s="60"/>
      <c r="O16" s="85"/>
      <c r="P16" s="114">
        <f t="shared" si="0"/>
        <v>13</v>
      </c>
      <c r="Q16" s="115">
        <f t="shared" si="1"/>
        <v>13</v>
      </c>
      <c r="R16" s="60">
        <f t="shared" si="2"/>
        <v>1</v>
      </c>
      <c r="S16" s="86">
        <f t="shared" si="3"/>
        <v>1</v>
      </c>
      <c r="T16" s="98">
        <f t="shared" si="4"/>
        <v>13</v>
      </c>
      <c r="U16" s="98" t="e">
        <f t="shared" si="5"/>
        <v>#NUM!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</row>
    <row r="17" spans="1:28" ht="13.5" customHeight="1">
      <c r="A17" s="77" t="s">
        <v>606</v>
      </c>
      <c r="B17" s="92" t="s">
        <v>602</v>
      </c>
      <c r="C17" s="92" t="s">
        <v>603</v>
      </c>
      <c r="D17" s="60" t="s">
        <v>535</v>
      </c>
      <c r="E17" s="60">
        <v>1980</v>
      </c>
      <c r="F17" s="24"/>
      <c r="G17" s="24"/>
      <c r="H17" s="24"/>
      <c r="I17" s="24"/>
      <c r="J17" s="24"/>
      <c r="K17" s="24"/>
      <c r="L17" s="24"/>
      <c r="M17" s="24"/>
      <c r="N17" s="24">
        <v>13</v>
      </c>
      <c r="O17" s="25"/>
      <c r="P17" s="114">
        <f t="shared" si="0"/>
        <v>13</v>
      </c>
      <c r="Q17" s="115">
        <f t="shared" si="1"/>
        <v>13</v>
      </c>
      <c r="R17" s="60">
        <f t="shared" si="2"/>
        <v>1</v>
      </c>
      <c r="S17" s="86">
        <f t="shared" si="3"/>
        <v>1</v>
      </c>
      <c r="T17" s="98">
        <f t="shared" si="4"/>
        <v>13</v>
      </c>
      <c r="U17" s="98" t="e">
        <f t="shared" si="5"/>
        <v>#NUM!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</row>
    <row r="18" spans="1:28" ht="13.5" customHeight="1">
      <c r="A18" s="77" t="s">
        <v>607</v>
      </c>
      <c r="B18" s="91" t="s">
        <v>32</v>
      </c>
      <c r="C18" s="91" t="s">
        <v>205</v>
      </c>
      <c r="D18" s="60" t="s">
        <v>55</v>
      </c>
      <c r="E18" s="60">
        <v>1978</v>
      </c>
      <c r="F18" s="60"/>
      <c r="G18" s="60"/>
      <c r="H18" s="60"/>
      <c r="I18" s="60">
        <v>12</v>
      </c>
      <c r="J18" s="60"/>
      <c r="K18" s="60"/>
      <c r="L18" s="60"/>
      <c r="M18" s="60"/>
      <c r="N18" s="60"/>
      <c r="O18" s="25"/>
      <c r="P18" s="114">
        <f t="shared" si="0"/>
        <v>12</v>
      </c>
      <c r="Q18" s="115">
        <f t="shared" si="1"/>
        <v>12</v>
      </c>
      <c r="R18" s="60">
        <f t="shared" si="2"/>
        <v>1</v>
      </c>
      <c r="S18" s="86">
        <f t="shared" si="3"/>
        <v>1</v>
      </c>
      <c r="T18" s="98">
        <f t="shared" si="4"/>
        <v>12</v>
      </c>
      <c r="U18" s="98" t="e">
        <f t="shared" si="5"/>
        <v>#NUM!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</row>
    <row r="19" spans="1:28" ht="13.5" customHeight="1">
      <c r="A19" s="77" t="s">
        <v>607</v>
      </c>
      <c r="B19" s="56" t="s">
        <v>471</v>
      </c>
      <c r="C19" s="56" t="s">
        <v>470</v>
      </c>
      <c r="D19" s="60"/>
      <c r="E19" s="60">
        <v>1976</v>
      </c>
      <c r="F19" s="60"/>
      <c r="G19" s="60"/>
      <c r="H19" s="60"/>
      <c r="I19" s="60"/>
      <c r="J19" s="60">
        <v>12</v>
      </c>
      <c r="K19" s="60"/>
      <c r="L19" s="60"/>
      <c r="M19" s="60"/>
      <c r="N19" s="60"/>
      <c r="O19" s="25"/>
      <c r="P19" s="114">
        <f t="shared" si="0"/>
        <v>12</v>
      </c>
      <c r="Q19" s="115">
        <f t="shared" si="1"/>
        <v>12</v>
      </c>
      <c r="R19" s="60">
        <f t="shared" si="2"/>
        <v>1</v>
      </c>
      <c r="S19" s="86">
        <f t="shared" si="3"/>
        <v>1</v>
      </c>
      <c r="T19" s="98">
        <f t="shared" si="4"/>
        <v>12</v>
      </c>
      <c r="U19" s="98" t="e">
        <f t="shared" si="5"/>
        <v>#NUM!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</row>
    <row r="20" spans="1:28" ht="13.5" customHeight="1">
      <c r="A20" s="77" t="s">
        <v>607</v>
      </c>
      <c r="B20" s="91" t="s">
        <v>533</v>
      </c>
      <c r="C20" s="91" t="s">
        <v>532</v>
      </c>
      <c r="D20" s="60" t="s">
        <v>510</v>
      </c>
      <c r="E20" s="60">
        <v>1986</v>
      </c>
      <c r="F20" s="60"/>
      <c r="G20" s="60"/>
      <c r="H20" s="60"/>
      <c r="I20" s="60"/>
      <c r="J20" s="60"/>
      <c r="K20" s="60"/>
      <c r="L20" s="60"/>
      <c r="M20" s="60">
        <v>12</v>
      </c>
      <c r="N20" s="60"/>
      <c r="O20" s="85"/>
      <c r="P20" s="114">
        <f t="shared" si="0"/>
        <v>12</v>
      </c>
      <c r="Q20" s="115">
        <f t="shared" si="1"/>
        <v>12</v>
      </c>
      <c r="R20" s="60">
        <f t="shared" si="2"/>
        <v>1</v>
      </c>
      <c r="S20" s="86">
        <f t="shared" si="3"/>
        <v>1</v>
      </c>
      <c r="T20" s="98">
        <f t="shared" si="4"/>
        <v>12</v>
      </c>
      <c r="U20" s="98" t="e">
        <f t="shared" si="5"/>
        <v>#NUM!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</row>
    <row r="21" spans="1:28" ht="13.5" customHeight="1">
      <c r="A21" s="77" t="s">
        <v>607</v>
      </c>
      <c r="B21" s="92" t="s">
        <v>604</v>
      </c>
      <c r="C21" s="92" t="s">
        <v>578</v>
      </c>
      <c r="D21" s="60" t="s">
        <v>535</v>
      </c>
      <c r="E21" s="60">
        <v>1974</v>
      </c>
      <c r="F21" s="24"/>
      <c r="G21" s="24"/>
      <c r="H21" s="24"/>
      <c r="I21" s="24"/>
      <c r="J21" s="24"/>
      <c r="K21" s="24"/>
      <c r="L21" s="24"/>
      <c r="M21" s="24"/>
      <c r="N21" s="24">
        <v>12</v>
      </c>
      <c r="O21" s="25"/>
      <c r="P21" s="114">
        <f t="shared" si="0"/>
        <v>12</v>
      </c>
      <c r="Q21" s="115">
        <f t="shared" si="1"/>
        <v>12</v>
      </c>
      <c r="R21" s="60">
        <f t="shared" si="2"/>
        <v>1</v>
      </c>
      <c r="S21" s="86">
        <f t="shared" si="3"/>
        <v>1</v>
      </c>
      <c r="T21" s="98">
        <f t="shared" si="4"/>
        <v>12</v>
      </c>
      <c r="U21" s="98" t="e">
        <f t="shared" si="5"/>
        <v>#NUM!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</row>
    <row r="22" spans="1:28" ht="13.5" customHeight="1">
      <c r="A22" s="77" t="s">
        <v>232</v>
      </c>
      <c r="B22" s="91" t="s">
        <v>534</v>
      </c>
      <c r="C22" s="91" t="s">
        <v>528</v>
      </c>
      <c r="D22" s="60" t="s">
        <v>535</v>
      </c>
      <c r="E22" s="60">
        <v>1969</v>
      </c>
      <c r="F22" s="60"/>
      <c r="G22" s="60"/>
      <c r="H22" s="60"/>
      <c r="I22" s="60"/>
      <c r="J22" s="60"/>
      <c r="K22" s="60"/>
      <c r="L22" s="60"/>
      <c r="M22" s="60">
        <v>11</v>
      </c>
      <c r="N22" s="60"/>
      <c r="O22" s="25"/>
      <c r="P22" s="114">
        <f t="shared" si="0"/>
        <v>11</v>
      </c>
      <c r="Q22" s="115">
        <f t="shared" si="1"/>
        <v>11</v>
      </c>
      <c r="R22" s="60">
        <f t="shared" si="2"/>
        <v>1</v>
      </c>
      <c r="S22" s="86">
        <f t="shared" si="3"/>
        <v>1</v>
      </c>
      <c r="T22" s="98">
        <f t="shared" si="4"/>
        <v>11</v>
      </c>
      <c r="U22" s="98" t="e">
        <f t="shared" si="5"/>
        <v>#NUM!</v>
      </c>
      <c r="V22" s="98" t="e">
        <f t="shared" si="6"/>
        <v>#NUM!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</row>
    <row r="23" spans="1:28" ht="13.5" customHeight="1">
      <c r="A23" s="77" t="s">
        <v>240</v>
      </c>
      <c r="B23" s="91" t="s">
        <v>537</v>
      </c>
      <c r="C23" s="91" t="s">
        <v>536</v>
      </c>
      <c r="D23" s="60" t="s">
        <v>538</v>
      </c>
      <c r="E23" s="60">
        <v>1958</v>
      </c>
      <c r="F23" s="60"/>
      <c r="G23" s="60"/>
      <c r="H23" s="60"/>
      <c r="I23" s="60"/>
      <c r="J23" s="60"/>
      <c r="K23" s="60"/>
      <c r="L23" s="60"/>
      <c r="M23" s="60">
        <v>10</v>
      </c>
      <c r="N23" s="60"/>
      <c r="O23" s="85"/>
      <c r="P23" s="114">
        <f t="shared" si="0"/>
        <v>10</v>
      </c>
      <c r="Q23" s="115">
        <f t="shared" si="1"/>
        <v>10</v>
      </c>
      <c r="R23" s="60">
        <f t="shared" si="2"/>
        <v>1</v>
      </c>
      <c r="S23" s="86">
        <f t="shared" si="3"/>
        <v>1</v>
      </c>
      <c r="T23" s="98">
        <f t="shared" si="4"/>
        <v>10</v>
      </c>
      <c r="U23" s="98" t="e">
        <f t="shared" si="5"/>
        <v>#NUM!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</row>
    <row r="24" spans="1:28" ht="13.5" customHeight="1">
      <c r="A24" s="77" t="s">
        <v>241</v>
      </c>
      <c r="B24" s="91" t="s">
        <v>540</v>
      </c>
      <c r="C24" s="91" t="s">
        <v>539</v>
      </c>
      <c r="D24" s="60" t="s">
        <v>515</v>
      </c>
      <c r="E24" s="60">
        <v>1958</v>
      </c>
      <c r="F24" s="60"/>
      <c r="G24" s="60"/>
      <c r="H24" s="60"/>
      <c r="I24" s="60"/>
      <c r="J24" s="60"/>
      <c r="K24" s="60"/>
      <c r="L24" s="60"/>
      <c r="M24" s="60">
        <v>9</v>
      </c>
      <c r="N24" s="60"/>
      <c r="O24" s="25"/>
      <c r="P24" s="114">
        <f t="shared" si="0"/>
        <v>9</v>
      </c>
      <c r="Q24" s="115">
        <f t="shared" si="1"/>
        <v>9</v>
      </c>
      <c r="R24" s="60">
        <f t="shared" si="2"/>
        <v>1</v>
      </c>
      <c r="S24" s="86">
        <f t="shared" si="3"/>
        <v>1</v>
      </c>
      <c r="T24" s="98">
        <f t="shared" si="4"/>
        <v>9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</row>
    <row r="25" spans="1:28" ht="13.5" customHeight="1">
      <c r="A25" s="77" t="s">
        <v>242</v>
      </c>
      <c r="B25" s="92" t="s">
        <v>542</v>
      </c>
      <c r="C25" s="92" t="s">
        <v>541</v>
      </c>
      <c r="D25" s="60"/>
      <c r="E25" s="60">
        <v>1958</v>
      </c>
      <c r="F25" s="60"/>
      <c r="G25" s="60"/>
      <c r="H25" s="60"/>
      <c r="I25" s="86"/>
      <c r="J25" s="86"/>
      <c r="K25" s="86"/>
      <c r="L25" s="60"/>
      <c r="M25" s="60">
        <v>8</v>
      </c>
      <c r="N25" s="60"/>
      <c r="O25" s="25"/>
      <c r="P25" s="114">
        <f t="shared" si="0"/>
        <v>8</v>
      </c>
      <c r="Q25" s="115">
        <f t="shared" si="1"/>
        <v>8</v>
      </c>
      <c r="R25" s="60">
        <f t="shared" si="2"/>
        <v>1</v>
      </c>
      <c r="S25" s="86">
        <f t="shared" si="3"/>
        <v>1</v>
      </c>
      <c r="T25" s="98">
        <f t="shared" si="4"/>
        <v>8</v>
      </c>
      <c r="U25" s="98" t="e">
        <f t="shared" si="5"/>
        <v>#NUM!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</row>
    <row r="26" spans="1:28" ht="13.5" customHeight="1">
      <c r="A26" s="77" t="s">
        <v>243</v>
      </c>
      <c r="B26" s="91" t="s">
        <v>544</v>
      </c>
      <c r="C26" s="56" t="s">
        <v>543</v>
      </c>
      <c r="D26" s="60" t="s">
        <v>535</v>
      </c>
      <c r="E26" s="60">
        <v>1988</v>
      </c>
      <c r="F26" s="60"/>
      <c r="G26" s="60"/>
      <c r="H26" s="60"/>
      <c r="I26" s="60"/>
      <c r="J26" s="60"/>
      <c r="K26" s="60"/>
      <c r="L26" s="60"/>
      <c r="M26" s="60">
        <v>7</v>
      </c>
      <c r="N26" s="60"/>
      <c r="O26" s="25"/>
      <c r="P26" s="114">
        <f t="shared" si="0"/>
        <v>7</v>
      </c>
      <c r="Q26" s="115">
        <f t="shared" si="1"/>
        <v>7</v>
      </c>
      <c r="R26" s="60">
        <f t="shared" si="2"/>
        <v>1</v>
      </c>
      <c r="S26" s="86">
        <f t="shared" si="3"/>
        <v>1</v>
      </c>
      <c r="T26" s="98">
        <f t="shared" si="4"/>
        <v>7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</row>
    <row r="27" spans="1:28" ht="13.5" customHeight="1">
      <c r="A27" s="77" t="s">
        <v>244</v>
      </c>
      <c r="B27" s="92"/>
      <c r="C27" s="92"/>
      <c r="D27" s="69"/>
      <c r="E27" s="69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114">
        <f t="shared" si="0"/>
        <v>0</v>
      </c>
      <c r="Q27" s="115">
        <f t="shared" si="1"/>
        <v>0</v>
      </c>
      <c r="R27" s="60">
        <f t="shared" si="2"/>
        <v>0</v>
      </c>
      <c r="S27" s="86">
        <f t="shared" si="3"/>
        <v>0</v>
      </c>
      <c r="T27" s="98" t="e">
        <f t="shared" si="4"/>
        <v>#NUM!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</row>
    <row r="28" spans="1:28" ht="13.5" customHeight="1">
      <c r="A28" s="77" t="s">
        <v>245</v>
      </c>
      <c r="B28" s="91"/>
      <c r="C28" s="91"/>
      <c r="D28" s="60"/>
      <c r="E28" s="60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114">
        <f t="shared" si="0"/>
        <v>0</v>
      </c>
      <c r="Q28" s="115">
        <f t="shared" si="1"/>
        <v>0</v>
      </c>
      <c r="R28" s="60">
        <f t="shared" si="2"/>
        <v>0</v>
      </c>
      <c r="S28" s="86">
        <f t="shared" si="3"/>
        <v>0</v>
      </c>
      <c r="T28" s="98" t="e">
        <f t="shared" si="4"/>
        <v>#NUM!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</row>
    <row r="29" spans="1:28" ht="13.5" customHeight="1">
      <c r="A29" s="77" t="s">
        <v>246</v>
      </c>
      <c r="B29" s="91"/>
      <c r="C29" s="91"/>
      <c r="D29" s="60"/>
      <c r="E29" s="60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114">
        <f t="shared" si="0"/>
        <v>0</v>
      </c>
      <c r="Q29" s="115">
        <f t="shared" si="1"/>
        <v>0</v>
      </c>
      <c r="R29" s="60">
        <f t="shared" si="2"/>
        <v>0</v>
      </c>
      <c r="S29" s="86">
        <f t="shared" si="3"/>
        <v>0</v>
      </c>
      <c r="T29" s="98" t="e">
        <f t="shared" si="4"/>
        <v>#NUM!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</row>
    <row r="30" spans="1:28" ht="13.5" customHeight="1">
      <c r="A30" s="77" t="s">
        <v>247</v>
      </c>
      <c r="B30" s="56"/>
      <c r="C30" s="56"/>
      <c r="D30" s="60"/>
      <c r="E30" s="60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114">
        <f t="shared" si="0"/>
        <v>0</v>
      </c>
      <c r="Q30" s="115">
        <f t="shared" si="1"/>
        <v>0</v>
      </c>
      <c r="R30" s="60">
        <f t="shared" si="2"/>
        <v>0</v>
      </c>
      <c r="S30" s="86">
        <f t="shared" si="3"/>
        <v>0</v>
      </c>
      <c r="T30" s="98" t="e">
        <f t="shared" si="4"/>
        <v>#NUM!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</row>
    <row r="31" spans="1:28" ht="13.5" customHeight="1">
      <c r="A31" s="77" t="s">
        <v>248</v>
      </c>
      <c r="B31" s="146"/>
      <c r="C31" s="146"/>
      <c r="D31" s="59"/>
      <c r="E31" s="59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4">
        <f t="shared" si="0"/>
        <v>0</v>
      </c>
      <c r="Q31" s="115">
        <f t="shared" si="1"/>
        <v>0</v>
      </c>
      <c r="R31" s="60">
        <f t="shared" si="2"/>
        <v>0</v>
      </c>
      <c r="S31" s="86">
        <f t="shared" si="3"/>
        <v>0</v>
      </c>
      <c r="T31" s="98" t="e">
        <f t="shared" si="4"/>
        <v>#NUM!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</row>
    <row r="32" spans="1:28" ht="13.5" customHeight="1">
      <c r="A32" s="77" t="s">
        <v>249</v>
      </c>
      <c r="B32" s="56"/>
      <c r="C32" s="56"/>
      <c r="D32" s="60"/>
      <c r="E32" s="6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14">
        <f t="shared" si="0"/>
        <v>0</v>
      </c>
      <c r="Q32" s="115">
        <f t="shared" si="1"/>
        <v>0</v>
      </c>
      <c r="R32" s="60">
        <f t="shared" si="2"/>
        <v>0</v>
      </c>
      <c r="S32" s="86">
        <f t="shared" si="3"/>
        <v>0</v>
      </c>
      <c r="T32" s="98" t="e">
        <f t="shared" si="4"/>
        <v>#NUM!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</row>
    <row r="33" spans="1:28" ht="13.5" customHeight="1">
      <c r="A33" s="77" t="s">
        <v>250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72"/>
      <c r="P33" s="114">
        <f t="shared" si="0"/>
        <v>0</v>
      </c>
      <c r="Q33" s="115">
        <f t="shared" si="1"/>
        <v>0</v>
      </c>
      <c r="R33" s="60">
        <f t="shared" si="2"/>
        <v>0</v>
      </c>
      <c r="S33" s="86">
        <f t="shared" si="3"/>
        <v>0</v>
      </c>
      <c r="T33" s="98" t="e">
        <f t="shared" si="4"/>
        <v>#NUM!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</row>
    <row r="34" spans="1:28" ht="13.5" customHeight="1">
      <c r="A34" s="77" t="s">
        <v>251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6"/>
      <c r="P34" s="114">
        <f t="shared" si="0"/>
        <v>0</v>
      </c>
      <c r="Q34" s="115">
        <f t="shared" si="1"/>
        <v>0</v>
      </c>
      <c r="R34" s="60">
        <f t="shared" si="2"/>
        <v>0</v>
      </c>
      <c r="S34" s="86">
        <f t="shared" si="3"/>
        <v>0</v>
      </c>
      <c r="T34" s="98" t="e">
        <f t="shared" si="4"/>
        <v>#NUM!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</row>
    <row r="45" ht="12.75">
      <c r="N45" s="3"/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AM74"/>
  <sheetViews>
    <sheetView zoomScalePageLayoutView="0" workbookViewId="0" topLeftCell="A1">
      <pane xSplit="3" ySplit="4" topLeftCell="D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C10" sqref="C10"/>
    </sheetView>
  </sheetViews>
  <sheetFormatPr defaultColWidth="9.00390625" defaultRowHeight="12.75"/>
  <cols>
    <col min="1" max="1" width="6.125" style="0" customWidth="1"/>
    <col min="2" max="2" width="8.375" style="0" bestFit="1" customWidth="1"/>
    <col min="3" max="3" width="11.875" style="0" bestFit="1" customWidth="1"/>
    <col min="4" max="4" width="9.375" style="3" bestFit="1" customWidth="1"/>
    <col min="5" max="5" width="7.625" style="3" bestFit="1" customWidth="1"/>
    <col min="6" max="7" width="7.625" style="3" customWidth="1"/>
    <col min="8" max="13" width="6.75390625" style="3" customWidth="1"/>
    <col min="14" max="14" width="6.75390625" style="0" customWidth="1"/>
    <col min="15" max="15" width="6.75390625" style="3" hidden="1" customWidth="1"/>
    <col min="16" max="16" width="6.375" style="0" customWidth="1"/>
    <col min="17" max="17" width="9.00390625" style="0" customWidth="1"/>
    <col min="18" max="18" width="6.375" style="0" customWidth="1"/>
    <col min="19" max="19" width="8.625" style="0" customWidth="1"/>
    <col min="20" max="20" width="3.125" style="0" hidden="1" customWidth="1"/>
    <col min="21" max="26" width="3.00390625" style="0" hidden="1" customWidth="1"/>
    <col min="27" max="27" width="9.125" style="0" hidden="1" customWidth="1"/>
    <col min="28" max="28" width="6.75390625" style="0" hidden="1" customWidth="1"/>
    <col min="29" max="29" width="8.25390625" style="0" bestFit="1" customWidth="1"/>
    <col min="30" max="30" width="11.875" style="0" customWidth="1"/>
    <col min="31" max="31" width="6.625" style="0" customWidth="1"/>
    <col min="32" max="32" width="25.625" style="0" bestFit="1" customWidth="1"/>
  </cols>
  <sheetData>
    <row r="1" spans="1:32" ht="15.75">
      <c r="A1" s="226" t="str">
        <f>'nejml žákyně 00 - 01'!A1</f>
        <v>Českomoravský pohár v běhu na lyžích - 2010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AC1" s="63"/>
      <c r="AD1" s="63"/>
      <c r="AE1" s="63"/>
      <c r="AF1" s="63"/>
    </row>
    <row r="2" spans="1:32" ht="14.25">
      <c r="A2" s="220" t="s">
        <v>412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AC2" s="63"/>
      <c r="AD2" s="63"/>
      <c r="AE2" s="63"/>
      <c r="AF2" s="63"/>
    </row>
    <row r="3" spans="1:32" ht="94.5">
      <c r="A3" s="28"/>
      <c r="B3" s="28"/>
      <c r="C3" s="28"/>
      <c r="D3" s="29"/>
      <c r="E3" s="29"/>
      <c r="F3" s="30" t="str">
        <f>'nejml žákyně 00 - 01'!F3</f>
        <v>Nové Město na Moravě</v>
      </c>
      <c r="G3" s="30" t="str">
        <f>'nejml žákyně 00 - 01'!G3</f>
        <v>Hlinsko</v>
      </c>
      <c r="H3" s="30" t="str">
        <f>'nejml žákyně 00 - 01'!H3</f>
        <v>Svratka</v>
      </c>
      <c r="I3" s="30" t="str">
        <f>'nejml žákyně 00 - 01'!I3</f>
        <v>Česká Třebová</v>
      </c>
      <c r="J3" s="30" t="str">
        <f>'nejml žákyně 00 - 01'!J3</f>
        <v>Nové Město na Moravě</v>
      </c>
      <c r="K3" s="30" t="str">
        <f>'nejml žákyně 00 - 01'!K3</f>
        <v>Letohrad</v>
      </c>
      <c r="L3" s="30" t="str">
        <f>'nejml žákyně 00 - 01'!L3</f>
        <v>Klášterec</v>
      </c>
      <c r="M3" s="30" t="str">
        <f>'nejml žákyně 00 - 01'!M3</f>
        <v>Králíky</v>
      </c>
      <c r="N3" s="30" t="str">
        <f>'nejml žákyně 00 - 01'!N3</f>
        <v>Pohledec</v>
      </c>
      <c r="O3" s="54">
        <f>'nejml žákyně 00 - 01'!O3</f>
        <v>0</v>
      </c>
      <c r="P3" s="228" t="s">
        <v>0</v>
      </c>
      <c r="Q3" s="229"/>
      <c r="R3" s="230" t="s">
        <v>1</v>
      </c>
      <c r="S3" s="230"/>
      <c r="T3" s="5"/>
      <c r="AC3" s="63"/>
      <c r="AD3" s="63"/>
      <c r="AE3" s="63"/>
      <c r="AF3" s="63"/>
    </row>
    <row r="4" spans="1:32" s="3" customFormat="1" ht="12.75">
      <c r="A4" s="31" t="s">
        <v>2</v>
      </c>
      <c r="B4" s="31" t="s">
        <v>3</v>
      </c>
      <c r="C4" s="31" t="s">
        <v>4</v>
      </c>
      <c r="D4" s="31" t="s">
        <v>5</v>
      </c>
      <c r="E4" s="32" t="s">
        <v>6</v>
      </c>
      <c r="F4" s="16">
        <f>'nejml žákyně 00 - 01'!F4</f>
        <v>40180</v>
      </c>
      <c r="G4" s="16">
        <f>'nejml žákyně 00 - 01'!G4</f>
        <v>40194</v>
      </c>
      <c r="H4" s="16">
        <f>'nejml žákyně 00 - 01'!H4</f>
        <v>40201</v>
      </c>
      <c r="I4" s="16">
        <f>'nejml žákyně 00 - 01'!I4</f>
        <v>40202</v>
      </c>
      <c r="J4" s="16">
        <f>'nejml žákyně 00 - 01'!J4</f>
        <v>40209</v>
      </c>
      <c r="K4" s="16">
        <f>'nejml žákyně 00 - 01'!K4</f>
        <v>40216</v>
      </c>
      <c r="L4" s="16">
        <f>'nejml žákyně 00 - 01'!L4</f>
        <v>40229</v>
      </c>
      <c r="M4" s="16">
        <f>'nejml žákyně 00 - 01'!M4</f>
        <v>40230</v>
      </c>
      <c r="N4" s="16">
        <f>'nejml žákyně 00 - 01'!N4</f>
        <v>40236</v>
      </c>
      <c r="O4" s="17">
        <f>'nejml žákyně 00 - 01'!O4</f>
        <v>0</v>
      </c>
      <c r="P4" s="167" t="str">
        <f>'nejm žáci  00 - 01'!P4</f>
        <v>celkem</v>
      </c>
      <c r="Q4" s="168" t="str">
        <f>'nejm žáci  00 - 01'!Q4</f>
        <v>započítané</v>
      </c>
      <c r="R4" s="168" t="str">
        <f>'nejm žáci  00 - 01'!R4</f>
        <v>celkem</v>
      </c>
      <c r="S4" s="168" t="str">
        <f>'nejm žáci  00 - 01'!S4</f>
        <v>započítané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  <c r="AC4" s="64"/>
      <c r="AD4" s="64"/>
      <c r="AE4" s="64"/>
      <c r="AF4" s="64"/>
    </row>
    <row r="5" spans="1:39" ht="13.5" customHeight="1">
      <c r="A5" s="78" t="s">
        <v>211</v>
      </c>
      <c r="B5" s="178" t="s">
        <v>13</v>
      </c>
      <c r="C5" s="178" t="s">
        <v>81</v>
      </c>
      <c r="D5" s="150" t="s">
        <v>56</v>
      </c>
      <c r="E5" s="150">
        <v>1971</v>
      </c>
      <c r="F5" s="150"/>
      <c r="G5" s="150">
        <v>15</v>
      </c>
      <c r="H5" s="150">
        <v>14</v>
      </c>
      <c r="I5" s="150">
        <v>15</v>
      </c>
      <c r="J5" s="150">
        <v>6</v>
      </c>
      <c r="K5" s="150">
        <v>13</v>
      </c>
      <c r="L5" s="150"/>
      <c r="M5" s="150">
        <v>13</v>
      </c>
      <c r="N5" s="150">
        <v>15</v>
      </c>
      <c r="O5" s="151"/>
      <c r="P5" s="179">
        <f aca="true" t="shared" si="0" ref="P5:P36">O5+N5+M5+L5+K5+J5+I5+H5+G5+F5</f>
        <v>91</v>
      </c>
      <c r="Q5" s="115">
        <f aca="true" t="shared" si="1" ref="Q5:Q36">IF(R5&gt;S5,SUM(T5:Y5),P5)</f>
        <v>85</v>
      </c>
      <c r="R5" s="150">
        <f aca="true" t="shared" si="2" ref="R5:R36">COUNT(F5:O5)</f>
        <v>7</v>
      </c>
      <c r="S5" s="115">
        <f aca="true" t="shared" si="3" ref="S5:S36">IF(COUNT(F5:O5)&gt;=6,6,COUNT(F5:O5))</f>
        <v>6</v>
      </c>
      <c r="T5" s="98">
        <f aca="true" t="shared" si="4" ref="T5:T68">LARGE($F5:$O5,1)</f>
        <v>15</v>
      </c>
      <c r="U5" s="98">
        <f aca="true" t="shared" si="5" ref="U5:U68">LARGE($F5:$O5,2)</f>
        <v>15</v>
      </c>
      <c r="V5" s="98">
        <f aca="true" t="shared" si="6" ref="V5:V68">LARGE($F5:$O5,3)</f>
        <v>15</v>
      </c>
      <c r="W5" s="98">
        <f aca="true" t="shared" si="7" ref="W5:W68">LARGE($F5:$O5,4)</f>
        <v>14</v>
      </c>
      <c r="X5" s="98">
        <f aca="true" t="shared" si="8" ref="X5:X68">LARGE($F5:$O5,5)</f>
        <v>13</v>
      </c>
      <c r="Y5" s="98">
        <f aca="true" t="shared" si="9" ref="Y5:Y68">LARGE($F5:$O5,6)</f>
        <v>13</v>
      </c>
      <c r="Z5" s="98">
        <f aca="true" t="shared" si="10" ref="Z5:Z68">LARGE($F5:$O5,7)</f>
        <v>6</v>
      </c>
      <c r="AA5" s="98" t="e">
        <f>LARGE($F5:$O5,8)</f>
        <v>#NUM!</v>
      </c>
      <c r="AB5" s="98" t="e">
        <f>LARGE($F5:$O5,9)</f>
        <v>#NUM!</v>
      </c>
      <c r="AC5" s="63"/>
      <c r="AD5" s="63"/>
      <c r="AE5" s="63"/>
      <c r="AF5" s="63"/>
      <c r="AG5" s="64"/>
      <c r="AH5" s="174"/>
      <c r="AI5" s="174"/>
      <c r="AJ5" s="174"/>
      <c r="AK5" s="63"/>
      <c r="AL5" s="63"/>
      <c r="AM5" s="63"/>
    </row>
    <row r="6" spans="1:39" ht="13.5" customHeight="1">
      <c r="A6" s="78" t="s">
        <v>212</v>
      </c>
      <c r="B6" s="178" t="s">
        <v>12</v>
      </c>
      <c r="C6" s="178" t="s">
        <v>112</v>
      </c>
      <c r="D6" s="150" t="s">
        <v>55</v>
      </c>
      <c r="E6" s="150">
        <v>1989</v>
      </c>
      <c r="F6" s="150"/>
      <c r="G6" s="150">
        <v>10</v>
      </c>
      <c r="H6" s="150"/>
      <c r="I6" s="150"/>
      <c r="J6" s="150"/>
      <c r="K6" s="150">
        <v>9</v>
      </c>
      <c r="L6" s="150">
        <v>9</v>
      </c>
      <c r="M6" s="150">
        <v>8</v>
      </c>
      <c r="N6" s="150">
        <v>11</v>
      </c>
      <c r="O6" s="151"/>
      <c r="P6" s="179">
        <f t="shared" si="0"/>
        <v>47</v>
      </c>
      <c r="Q6" s="115">
        <f t="shared" si="1"/>
        <v>47</v>
      </c>
      <c r="R6" s="150">
        <f t="shared" si="2"/>
        <v>5</v>
      </c>
      <c r="S6" s="115">
        <f t="shared" si="3"/>
        <v>5</v>
      </c>
      <c r="T6" s="98">
        <f t="shared" si="4"/>
        <v>11</v>
      </c>
      <c r="U6" s="98">
        <f t="shared" si="5"/>
        <v>10</v>
      </c>
      <c r="V6" s="98">
        <f t="shared" si="6"/>
        <v>9</v>
      </c>
      <c r="W6" s="98">
        <f t="shared" si="7"/>
        <v>9</v>
      </c>
      <c r="X6" s="98">
        <f t="shared" si="8"/>
        <v>8</v>
      </c>
      <c r="Y6" s="98" t="e">
        <f t="shared" si="9"/>
        <v>#NUM!</v>
      </c>
      <c r="Z6" s="98" t="e">
        <f t="shared" si="10"/>
        <v>#NUM!</v>
      </c>
      <c r="AA6" s="98" t="e">
        <f aca="true" t="shared" si="11" ref="AA6:AA69">LARGE($F6:$O6,8)</f>
        <v>#NUM!</v>
      </c>
      <c r="AB6" s="98" t="e">
        <f aca="true" t="shared" si="12" ref="AB6:AB69">LARGE($F6:$O6,9)</f>
        <v>#NUM!</v>
      </c>
      <c r="AC6" s="63"/>
      <c r="AD6" s="63"/>
      <c r="AE6" s="63"/>
      <c r="AF6" s="63"/>
      <c r="AG6" s="64"/>
      <c r="AH6" s="174"/>
      <c r="AI6" s="174"/>
      <c r="AJ6" s="174"/>
      <c r="AK6" s="63"/>
      <c r="AL6" s="63"/>
      <c r="AM6" s="63"/>
    </row>
    <row r="7" spans="1:39" ht="13.5" customHeight="1">
      <c r="A7" s="78" t="s">
        <v>222</v>
      </c>
      <c r="B7" s="152" t="s">
        <v>297</v>
      </c>
      <c r="C7" s="152" t="s">
        <v>298</v>
      </c>
      <c r="D7" s="150" t="s">
        <v>102</v>
      </c>
      <c r="E7" s="150">
        <v>1989</v>
      </c>
      <c r="F7" s="150">
        <v>5</v>
      </c>
      <c r="G7" s="150">
        <v>11</v>
      </c>
      <c r="H7" s="150">
        <v>10</v>
      </c>
      <c r="I7" s="150"/>
      <c r="J7" s="150">
        <v>5</v>
      </c>
      <c r="K7" s="150"/>
      <c r="L7" s="150"/>
      <c r="M7" s="150"/>
      <c r="N7" s="150">
        <v>12</v>
      </c>
      <c r="O7" s="151"/>
      <c r="P7" s="179">
        <f t="shared" si="0"/>
        <v>43</v>
      </c>
      <c r="Q7" s="115">
        <f t="shared" si="1"/>
        <v>43</v>
      </c>
      <c r="R7" s="150">
        <f t="shared" si="2"/>
        <v>5</v>
      </c>
      <c r="S7" s="115">
        <f t="shared" si="3"/>
        <v>5</v>
      </c>
      <c r="T7" s="98">
        <f t="shared" si="4"/>
        <v>12</v>
      </c>
      <c r="U7" s="98">
        <f t="shared" si="5"/>
        <v>11</v>
      </c>
      <c r="V7" s="98">
        <f t="shared" si="6"/>
        <v>10</v>
      </c>
      <c r="W7" s="98">
        <f t="shared" si="7"/>
        <v>5</v>
      </c>
      <c r="X7" s="98">
        <f t="shared" si="8"/>
        <v>5</v>
      </c>
      <c r="Y7" s="98" t="e">
        <f t="shared" si="9"/>
        <v>#NUM!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  <c r="AC7" s="63"/>
      <c r="AD7" s="63"/>
      <c r="AE7" s="63"/>
      <c r="AF7" s="63"/>
      <c r="AG7" s="64"/>
      <c r="AH7" s="174"/>
      <c r="AI7" s="174"/>
      <c r="AJ7" s="174"/>
      <c r="AK7" s="63"/>
      <c r="AL7" s="63"/>
      <c r="AM7" s="63"/>
    </row>
    <row r="8" spans="1:39" ht="13.5" customHeight="1">
      <c r="A8" s="78" t="s">
        <v>223</v>
      </c>
      <c r="B8" s="56" t="s">
        <v>26</v>
      </c>
      <c r="C8" s="56" t="s">
        <v>148</v>
      </c>
      <c r="D8" s="60" t="s">
        <v>409</v>
      </c>
      <c r="E8" s="60">
        <v>1997</v>
      </c>
      <c r="F8" s="60">
        <v>1</v>
      </c>
      <c r="G8" s="60"/>
      <c r="H8" s="60"/>
      <c r="I8" s="60">
        <v>13</v>
      </c>
      <c r="J8" s="60">
        <v>4</v>
      </c>
      <c r="K8" s="60"/>
      <c r="L8" s="60"/>
      <c r="M8" s="60">
        <v>11</v>
      </c>
      <c r="N8" s="60">
        <v>13</v>
      </c>
      <c r="O8" s="85"/>
      <c r="P8" s="114">
        <f t="shared" si="0"/>
        <v>42</v>
      </c>
      <c r="Q8" s="115">
        <f t="shared" si="1"/>
        <v>42</v>
      </c>
      <c r="R8" s="60">
        <f t="shared" si="2"/>
        <v>5</v>
      </c>
      <c r="S8" s="86">
        <f t="shared" si="3"/>
        <v>5</v>
      </c>
      <c r="T8" s="98">
        <f t="shared" si="4"/>
        <v>13</v>
      </c>
      <c r="U8" s="98">
        <f t="shared" si="5"/>
        <v>13</v>
      </c>
      <c r="V8" s="98">
        <f t="shared" si="6"/>
        <v>11</v>
      </c>
      <c r="W8" s="98">
        <f t="shared" si="7"/>
        <v>4</v>
      </c>
      <c r="X8" s="98">
        <f t="shared" si="8"/>
        <v>1</v>
      </c>
      <c r="Y8" s="98" t="e">
        <f t="shared" si="9"/>
        <v>#NUM!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63"/>
      <c r="AD8" s="63"/>
      <c r="AE8" s="63"/>
      <c r="AF8" s="63"/>
      <c r="AG8" s="64"/>
      <c r="AH8" s="174"/>
      <c r="AI8" s="174"/>
      <c r="AJ8" s="174"/>
      <c r="AK8" s="63"/>
      <c r="AL8" s="63"/>
      <c r="AM8" s="63"/>
    </row>
    <row r="9" spans="1:39" ht="13.5" customHeight="1">
      <c r="A9" s="78" t="s">
        <v>225</v>
      </c>
      <c r="B9" s="56" t="s">
        <v>10</v>
      </c>
      <c r="C9" s="56" t="s">
        <v>80</v>
      </c>
      <c r="D9" s="60" t="s">
        <v>56</v>
      </c>
      <c r="E9" s="60">
        <v>1990</v>
      </c>
      <c r="F9" s="60"/>
      <c r="G9" s="60"/>
      <c r="H9" s="60"/>
      <c r="I9" s="60">
        <v>14</v>
      </c>
      <c r="J9" s="60"/>
      <c r="K9" s="60"/>
      <c r="L9" s="60"/>
      <c r="M9" s="60">
        <v>12</v>
      </c>
      <c r="N9" s="60">
        <v>14</v>
      </c>
      <c r="O9" s="151"/>
      <c r="P9" s="114">
        <f t="shared" si="0"/>
        <v>40</v>
      </c>
      <c r="Q9" s="115">
        <f t="shared" si="1"/>
        <v>40</v>
      </c>
      <c r="R9" s="60">
        <f t="shared" si="2"/>
        <v>3</v>
      </c>
      <c r="S9" s="86">
        <f t="shared" si="3"/>
        <v>3</v>
      </c>
      <c r="T9" s="98">
        <f t="shared" si="4"/>
        <v>14</v>
      </c>
      <c r="U9" s="98">
        <f t="shared" si="5"/>
        <v>14</v>
      </c>
      <c r="V9" s="98">
        <f t="shared" si="6"/>
        <v>12</v>
      </c>
      <c r="W9" s="98" t="e">
        <f t="shared" si="7"/>
        <v>#NUM!</v>
      </c>
      <c r="X9" s="98" t="e">
        <f t="shared" si="8"/>
        <v>#NUM!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63"/>
      <c r="AD9" s="63"/>
      <c r="AE9" s="63"/>
      <c r="AF9" s="63"/>
      <c r="AG9" s="64"/>
      <c r="AH9" s="174"/>
      <c r="AI9" s="174"/>
      <c r="AJ9" s="174"/>
      <c r="AK9" s="63"/>
      <c r="AL9" s="63"/>
      <c r="AM9" s="63"/>
    </row>
    <row r="10" spans="1:39" ht="13.5" customHeight="1">
      <c r="A10" s="78" t="s">
        <v>213</v>
      </c>
      <c r="B10" s="56" t="s">
        <v>16</v>
      </c>
      <c r="C10" s="56" t="s">
        <v>229</v>
      </c>
      <c r="D10" s="60" t="s">
        <v>55</v>
      </c>
      <c r="E10" s="60">
        <v>1991</v>
      </c>
      <c r="F10" s="60"/>
      <c r="G10" s="60">
        <v>12</v>
      </c>
      <c r="H10" s="60"/>
      <c r="I10" s="60">
        <v>12</v>
      </c>
      <c r="J10" s="60">
        <v>2</v>
      </c>
      <c r="K10" s="60">
        <v>12</v>
      </c>
      <c r="L10" s="60"/>
      <c r="M10" s="60"/>
      <c r="N10" s="57"/>
      <c r="O10" s="85"/>
      <c r="P10" s="114">
        <f t="shared" si="0"/>
        <v>38</v>
      </c>
      <c r="Q10" s="115">
        <f t="shared" si="1"/>
        <v>38</v>
      </c>
      <c r="R10" s="60">
        <f t="shared" si="2"/>
        <v>4</v>
      </c>
      <c r="S10" s="86">
        <f t="shared" si="3"/>
        <v>4</v>
      </c>
      <c r="T10" s="98">
        <f t="shared" si="4"/>
        <v>12</v>
      </c>
      <c r="U10" s="98">
        <f t="shared" si="5"/>
        <v>12</v>
      </c>
      <c r="V10" s="98">
        <f t="shared" si="6"/>
        <v>12</v>
      </c>
      <c r="W10" s="98">
        <f t="shared" si="7"/>
        <v>2</v>
      </c>
      <c r="X10" s="98" t="e">
        <f t="shared" si="8"/>
        <v>#NUM!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63"/>
      <c r="AD10" s="63"/>
      <c r="AE10" s="63"/>
      <c r="AF10" s="63"/>
      <c r="AG10" s="64"/>
      <c r="AH10" s="174"/>
      <c r="AI10" s="174"/>
      <c r="AJ10" s="174"/>
      <c r="AK10" s="63"/>
      <c r="AL10" s="63"/>
      <c r="AM10" s="63"/>
    </row>
    <row r="11" spans="1:39" ht="13.5" customHeight="1">
      <c r="A11" s="78" t="s">
        <v>217</v>
      </c>
      <c r="B11" s="57" t="s">
        <v>15</v>
      </c>
      <c r="C11" s="57" t="s">
        <v>329</v>
      </c>
      <c r="D11" s="60" t="s">
        <v>51</v>
      </c>
      <c r="E11" s="60">
        <v>1991</v>
      </c>
      <c r="F11" s="60">
        <v>7</v>
      </c>
      <c r="G11" s="60"/>
      <c r="H11" s="60">
        <v>15</v>
      </c>
      <c r="I11" s="60"/>
      <c r="J11" s="60">
        <v>11</v>
      </c>
      <c r="K11" s="60"/>
      <c r="L11" s="60"/>
      <c r="M11" s="60"/>
      <c r="N11" s="57"/>
      <c r="O11" s="85"/>
      <c r="P11" s="114">
        <f t="shared" si="0"/>
        <v>33</v>
      </c>
      <c r="Q11" s="115">
        <f t="shared" si="1"/>
        <v>33</v>
      </c>
      <c r="R11" s="60">
        <f t="shared" si="2"/>
        <v>3</v>
      </c>
      <c r="S11" s="86">
        <f t="shared" si="3"/>
        <v>3</v>
      </c>
      <c r="T11" s="98">
        <f t="shared" si="4"/>
        <v>15</v>
      </c>
      <c r="U11" s="98">
        <f t="shared" si="5"/>
        <v>11</v>
      </c>
      <c r="V11" s="98">
        <f t="shared" si="6"/>
        <v>7</v>
      </c>
      <c r="W11" s="98" t="e">
        <f t="shared" si="7"/>
        <v>#NUM!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63"/>
      <c r="AD11" s="63"/>
      <c r="AE11" s="63"/>
      <c r="AF11" s="63"/>
      <c r="AG11" s="64"/>
      <c r="AH11" s="174"/>
      <c r="AI11" s="174"/>
      <c r="AJ11" s="174"/>
      <c r="AK11" s="63"/>
      <c r="AL11" s="63"/>
      <c r="AM11" s="63"/>
    </row>
    <row r="12" spans="1:39" ht="13.5" customHeight="1">
      <c r="A12" s="78" t="s">
        <v>218</v>
      </c>
      <c r="B12" s="56" t="s">
        <v>24</v>
      </c>
      <c r="C12" s="56" t="s">
        <v>174</v>
      </c>
      <c r="D12" s="60" t="s">
        <v>57</v>
      </c>
      <c r="E12" s="60">
        <v>1984</v>
      </c>
      <c r="F12" s="60">
        <v>4</v>
      </c>
      <c r="G12" s="60"/>
      <c r="H12" s="60">
        <v>11</v>
      </c>
      <c r="I12" s="60">
        <v>11</v>
      </c>
      <c r="J12" s="60"/>
      <c r="K12" s="60"/>
      <c r="L12" s="60"/>
      <c r="M12" s="60">
        <v>6</v>
      </c>
      <c r="N12" s="60"/>
      <c r="O12" s="85"/>
      <c r="P12" s="114">
        <f t="shared" si="0"/>
        <v>32</v>
      </c>
      <c r="Q12" s="115">
        <f t="shared" si="1"/>
        <v>32</v>
      </c>
      <c r="R12" s="60">
        <f t="shared" si="2"/>
        <v>4</v>
      </c>
      <c r="S12" s="86">
        <f t="shared" si="3"/>
        <v>4</v>
      </c>
      <c r="T12" s="98">
        <f t="shared" si="4"/>
        <v>11</v>
      </c>
      <c r="U12" s="98">
        <f t="shared" si="5"/>
        <v>11</v>
      </c>
      <c r="V12" s="98">
        <f t="shared" si="6"/>
        <v>6</v>
      </c>
      <c r="W12" s="98">
        <f t="shared" si="7"/>
        <v>4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63"/>
      <c r="AD12" s="63"/>
      <c r="AE12" s="63"/>
      <c r="AF12" s="63"/>
      <c r="AG12" s="64"/>
      <c r="AH12" s="174"/>
      <c r="AI12" s="174"/>
      <c r="AJ12" s="174"/>
      <c r="AK12" s="63"/>
      <c r="AL12" s="63"/>
      <c r="AM12" s="63"/>
    </row>
    <row r="13" spans="1:39" ht="13.5" customHeight="1">
      <c r="A13" s="78" t="s">
        <v>524</v>
      </c>
      <c r="B13" s="87" t="s">
        <v>38</v>
      </c>
      <c r="C13" s="87" t="s">
        <v>150</v>
      </c>
      <c r="D13" s="60" t="s">
        <v>51</v>
      </c>
      <c r="E13" s="60">
        <v>1990</v>
      </c>
      <c r="F13" s="60">
        <v>6</v>
      </c>
      <c r="G13" s="60">
        <v>9</v>
      </c>
      <c r="H13" s="60">
        <v>13</v>
      </c>
      <c r="I13" s="60"/>
      <c r="J13" s="60"/>
      <c r="K13" s="60"/>
      <c r="L13" s="60"/>
      <c r="M13" s="60"/>
      <c r="N13" s="60"/>
      <c r="O13" s="85"/>
      <c r="P13" s="114">
        <f t="shared" si="0"/>
        <v>28</v>
      </c>
      <c r="Q13" s="115">
        <f t="shared" si="1"/>
        <v>28</v>
      </c>
      <c r="R13" s="60">
        <f t="shared" si="2"/>
        <v>3</v>
      </c>
      <c r="S13" s="86">
        <f t="shared" si="3"/>
        <v>3</v>
      </c>
      <c r="T13" s="98">
        <f t="shared" si="4"/>
        <v>13</v>
      </c>
      <c r="U13" s="98">
        <f t="shared" si="5"/>
        <v>9</v>
      </c>
      <c r="V13" s="98">
        <f t="shared" si="6"/>
        <v>6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63"/>
      <c r="AD13" s="63"/>
      <c r="AE13" s="63"/>
      <c r="AF13" s="63"/>
      <c r="AG13" s="64"/>
      <c r="AH13" s="174"/>
      <c r="AI13" s="174"/>
      <c r="AJ13" s="174"/>
      <c r="AK13" s="63"/>
      <c r="AL13" s="63"/>
      <c r="AM13" s="63"/>
    </row>
    <row r="14" spans="1:39" ht="13.5" customHeight="1">
      <c r="A14" s="78" t="s">
        <v>524</v>
      </c>
      <c r="B14" s="56" t="s">
        <v>29</v>
      </c>
      <c r="C14" s="56" t="s">
        <v>229</v>
      </c>
      <c r="D14" s="60" t="s">
        <v>57</v>
      </c>
      <c r="E14" s="60">
        <v>1989</v>
      </c>
      <c r="F14" s="60"/>
      <c r="G14" s="60">
        <v>14</v>
      </c>
      <c r="H14" s="60"/>
      <c r="I14" s="60"/>
      <c r="J14" s="60"/>
      <c r="K14" s="60">
        <v>14</v>
      </c>
      <c r="L14" s="60"/>
      <c r="M14" s="60"/>
      <c r="N14" s="57"/>
      <c r="O14" s="85"/>
      <c r="P14" s="114">
        <f t="shared" si="0"/>
        <v>28</v>
      </c>
      <c r="Q14" s="115">
        <f t="shared" si="1"/>
        <v>28</v>
      </c>
      <c r="R14" s="60">
        <f t="shared" si="2"/>
        <v>2</v>
      </c>
      <c r="S14" s="86">
        <f t="shared" si="3"/>
        <v>2</v>
      </c>
      <c r="T14" s="98">
        <f t="shared" si="4"/>
        <v>14</v>
      </c>
      <c r="U14" s="98">
        <f t="shared" si="5"/>
        <v>14</v>
      </c>
      <c r="V14" s="98" t="e">
        <f t="shared" si="6"/>
        <v>#NUM!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175"/>
      <c r="AD14" s="63"/>
      <c r="AE14" s="63"/>
      <c r="AF14" s="63"/>
      <c r="AG14" s="64"/>
      <c r="AH14" s="174"/>
      <c r="AI14" s="174"/>
      <c r="AJ14" s="174"/>
      <c r="AK14" s="63"/>
      <c r="AL14" s="63"/>
      <c r="AM14" s="63"/>
    </row>
    <row r="15" spans="1:39" ht="13.5" customHeight="1">
      <c r="A15" s="78" t="s">
        <v>235</v>
      </c>
      <c r="B15" s="57" t="s">
        <v>24</v>
      </c>
      <c r="C15" s="57" t="s">
        <v>294</v>
      </c>
      <c r="D15" s="60" t="s">
        <v>55</v>
      </c>
      <c r="E15" s="60">
        <v>1991</v>
      </c>
      <c r="F15" s="60"/>
      <c r="G15" s="60"/>
      <c r="H15" s="60">
        <v>7</v>
      </c>
      <c r="I15" s="60">
        <v>9</v>
      </c>
      <c r="J15" s="60"/>
      <c r="K15" s="60">
        <v>10</v>
      </c>
      <c r="L15" s="60"/>
      <c r="M15" s="60"/>
      <c r="N15" s="57"/>
      <c r="O15" s="85"/>
      <c r="P15" s="114">
        <f t="shared" si="0"/>
        <v>26</v>
      </c>
      <c r="Q15" s="115">
        <f t="shared" si="1"/>
        <v>26</v>
      </c>
      <c r="R15" s="60">
        <f t="shared" si="2"/>
        <v>3</v>
      </c>
      <c r="S15" s="86">
        <f t="shared" si="3"/>
        <v>3</v>
      </c>
      <c r="T15" s="98">
        <f t="shared" si="4"/>
        <v>10</v>
      </c>
      <c r="U15" s="98">
        <f t="shared" si="5"/>
        <v>9</v>
      </c>
      <c r="V15" s="98">
        <f t="shared" si="6"/>
        <v>7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175"/>
      <c r="AD15" s="63"/>
      <c r="AE15" s="63"/>
      <c r="AF15" s="63"/>
      <c r="AG15" s="64"/>
      <c r="AH15" s="174"/>
      <c r="AI15" s="174"/>
      <c r="AJ15" s="174"/>
      <c r="AK15" s="63"/>
      <c r="AL15" s="63"/>
      <c r="AM15" s="63"/>
    </row>
    <row r="16" spans="1:39" ht="13.5" customHeight="1">
      <c r="A16" s="78" t="s">
        <v>236</v>
      </c>
      <c r="B16" s="91" t="s">
        <v>25</v>
      </c>
      <c r="C16" s="91" t="s">
        <v>228</v>
      </c>
      <c r="D16" s="60" t="s">
        <v>57</v>
      </c>
      <c r="E16" s="60">
        <v>1990</v>
      </c>
      <c r="F16" s="60"/>
      <c r="G16" s="60"/>
      <c r="H16" s="60"/>
      <c r="I16" s="60"/>
      <c r="J16" s="60"/>
      <c r="K16" s="60">
        <v>11</v>
      </c>
      <c r="L16" s="60">
        <v>14</v>
      </c>
      <c r="M16" s="60"/>
      <c r="N16" s="60"/>
      <c r="O16" s="85"/>
      <c r="P16" s="114">
        <f t="shared" si="0"/>
        <v>25</v>
      </c>
      <c r="Q16" s="115">
        <f t="shared" si="1"/>
        <v>25</v>
      </c>
      <c r="R16" s="60">
        <f t="shared" si="2"/>
        <v>2</v>
      </c>
      <c r="S16" s="86">
        <f t="shared" si="3"/>
        <v>2</v>
      </c>
      <c r="T16" s="98">
        <f t="shared" si="4"/>
        <v>14</v>
      </c>
      <c r="U16" s="98">
        <f t="shared" si="5"/>
        <v>11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175"/>
      <c r="AD16" s="63"/>
      <c r="AE16" s="63"/>
      <c r="AF16" s="63"/>
      <c r="AG16" s="64"/>
      <c r="AH16" s="174"/>
      <c r="AI16" s="174"/>
      <c r="AJ16" s="174"/>
      <c r="AK16" s="63"/>
      <c r="AL16" s="63"/>
      <c r="AM16" s="63"/>
    </row>
    <row r="17" spans="1:39" ht="13.5" customHeight="1">
      <c r="A17" s="78" t="s">
        <v>237</v>
      </c>
      <c r="B17" s="56" t="s">
        <v>24</v>
      </c>
      <c r="C17" s="56" t="s">
        <v>308</v>
      </c>
      <c r="D17" s="60" t="s">
        <v>439</v>
      </c>
      <c r="E17" s="60">
        <v>1973</v>
      </c>
      <c r="F17" s="60"/>
      <c r="G17" s="60"/>
      <c r="H17" s="60">
        <v>8</v>
      </c>
      <c r="I17" s="60"/>
      <c r="J17" s="60"/>
      <c r="K17" s="60"/>
      <c r="L17" s="60">
        <v>12</v>
      </c>
      <c r="M17" s="60">
        <v>4</v>
      </c>
      <c r="N17" s="57"/>
      <c r="O17" s="85"/>
      <c r="P17" s="114">
        <f t="shared" si="0"/>
        <v>24</v>
      </c>
      <c r="Q17" s="115">
        <f t="shared" si="1"/>
        <v>24</v>
      </c>
      <c r="R17" s="60">
        <f t="shared" si="2"/>
        <v>3</v>
      </c>
      <c r="S17" s="86">
        <f t="shared" si="3"/>
        <v>3</v>
      </c>
      <c r="T17" s="98">
        <f t="shared" si="4"/>
        <v>12</v>
      </c>
      <c r="U17" s="98">
        <f t="shared" si="5"/>
        <v>8</v>
      </c>
      <c r="V17" s="98">
        <f t="shared" si="6"/>
        <v>4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175"/>
      <c r="AD17" s="63"/>
      <c r="AE17" s="63"/>
      <c r="AF17" s="63"/>
      <c r="AG17" s="64"/>
      <c r="AH17" s="174"/>
      <c r="AI17" s="174"/>
      <c r="AJ17" s="174"/>
      <c r="AK17" s="63"/>
      <c r="AL17" s="63"/>
      <c r="AM17" s="63"/>
    </row>
    <row r="18" spans="1:39" ht="13.5" customHeight="1">
      <c r="A18" s="78" t="s">
        <v>238</v>
      </c>
      <c r="B18" s="56" t="s">
        <v>154</v>
      </c>
      <c r="C18" s="56" t="s">
        <v>81</v>
      </c>
      <c r="D18" s="60" t="s">
        <v>126</v>
      </c>
      <c r="E18" s="60">
        <v>1976</v>
      </c>
      <c r="F18" s="60"/>
      <c r="G18" s="60">
        <v>13</v>
      </c>
      <c r="H18" s="60"/>
      <c r="I18" s="60"/>
      <c r="J18" s="60">
        <v>9</v>
      </c>
      <c r="K18" s="60"/>
      <c r="L18" s="60"/>
      <c r="M18" s="60"/>
      <c r="N18" s="60"/>
      <c r="O18" s="85"/>
      <c r="P18" s="114">
        <f t="shared" si="0"/>
        <v>22</v>
      </c>
      <c r="Q18" s="115">
        <f t="shared" si="1"/>
        <v>22</v>
      </c>
      <c r="R18" s="60">
        <f t="shared" si="2"/>
        <v>2</v>
      </c>
      <c r="S18" s="86">
        <f t="shared" si="3"/>
        <v>2</v>
      </c>
      <c r="T18" s="98">
        <f t="shared" si="4"/>
        <v>13</v>
      </c>
      <c r="U18" s="98">
        <f t="shared" si="5"/>
        <v>9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175"/>
      <c r="AD18" s="63"/>
      <c r="AE18" s="63"/>
      <c r="AF18" s="63"/>
      <c r="AG18" s="64"/>
      <c r="AH18" s="174"/>
      <c r="AI18" s="174"/>
      <c r="AJ18" s="174"/>
      <c r="AK18" s="63"/>
      <c r="AL18" s="63"/>
      <c r="AM18" s="63"/>
    </row>
    <row r="19" spans="1:28" ht="13.5" customHeight="1">
      <c r="A19" s="78" t="s">
        <v>226</v>
      </c>
      <c r="B19" s="57" t="s">
        <v>23</v>
      </c>
      <c r="C19" s="57" t="s">
        <v>41</v>
      </c>
      <c r="D19" s="60" t="s">
        <v>51</v>
      </c>
      <c r="E19" s="60">
        <v>1991</v>
      </c>
      <c r="F19" s="60">
        <v>9</v>
      </c>
      <c r="G19" s="60"/>
      <c r="H19" s="60">
        <v>12</v>
      </c>
      <c r="I19" s="60"/>
      <c r="J19" s="86"/>
      <c r="K19" s="86"/>
      <c r="L19" s="60"/>
      <c r="M19" s="60"/>
      <c r="N19" s="60"/>
      <c r="O19" s="85"/>
      <c r="P19" s="114">
        <f t="shared" si="0"/>
        <v>21</v>
      </c>
      <c r="Q19" s="115">
        <f t="shared" si="1"/>
        <v>21</v>
      </c>
      <c r="R19" s="60">
        <f t="shared" si="2"/>
        <v>2</v>
      </c>
      <c r="S19" s="86">
        <f t="shared" si="3"/>
        <v>2</v>
      </c>
      <c r="T19" s="98">
        <f t="shared" si="4"/>
        <v>12</v>
      </c>
      <c r="U19" s="98">
        <f t="shared" si="5"/>
        <v>9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</row>
    <row r="20" spans="1:28" ht="13.5" customHeight="1">
      <c r="A20" s="78" t="s">
        <v>219</v>
      </c>
      <c r="B20" s="87" t="s">
        <v>12</v>
      </c>
      <c r="C20" s="56" t="s">
        <v>440</v>
      </c>
      <c r="D20" s="60" t="s">
        <v>230</v>
      </c>
      <c r="E20" s="60">
        <v>1997</v>
      </c>
      <c r="F20" s="60"/>
      <c r="G20" s="60"/>
      <c r="H20" s="60">
        <v>6</v>
      </c>
      <c r="I20" s="60"/>
      <c r="J20" s="60"/>
      <c r="K20" s="60"/>
      <c r="L20" s="60">
        <v>13</v>
      </c>
      <c r="M20" s="60">
        <v>1</v>
      </c>
      <c r="N20" s="57"/>
      <c r="O20" s="85"/>
      <c r="P20" s="114">
        <f t="shared" si="0"/>
        <v>20</v>
      </c>
      <c r="Q20" s="115">
        <f t="shared" si="1"/>
        <v>20</v>
      </c>
      <c r="R20" s="60">
        <f t="shared" si="2"/>
        <v>3</v>
      </c>
      <c r="S20" s="86">
        <f t="shared" si="3"/>
        <v>3</v>
      </c>
      <c r="T20" s="98">
        <f t="shared" si="4"/>
        <v>13</v>
      </c>
      <c r="U20" s="98">
        <f t="shared" si="5"/>
        <v>6</v>
      </c>
      <c r="V20" s="98">
        <f t="shared" si="6"/>
        <v>1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</row>
    <row r="21" spans="1:28" ht="13.5" customHeight="1">
      <c r="A21" s="78" t="s">
        <v>608</v>
      </c>
      <c r="B21" s="56" t="s">
        <v>25</v>
      </c>
      <c r="C21" s="56" t="s">
        <v>67</v>
      </c>
      <c r="D21" s="60" t="s">
        <v>51</v>
      </c>
      <c r="E21" s="60">
        <v>1986</v>
      </c>
      <c r="F21" s="60">
        <v>15</v>
      </c>
      <c r="G21" s="60"/>
      <c r="H21" s="60"/>
      <c r="I21" s="60"/>
      <c r="J21" s="60"/>
      <c r="K21" s="60"/>
      <c r="L21" s="60"/>
      <c r="M21" s="60"/>
      <c r="N21" s="57"/>
      <c r="O21" s="85"/>
      <c r="P21" s="114">
        <f t="shared" si="0"/>
        <v>15</v>
      </c>
      <c r="Q21" s="115">
        <f t="shared" si="1"/>
        <v>15</v>
      </c>
      <c r="R21" s="60">
        <f t="shared" si="2"/>
        <v>1</v>
      </c>
      <c r="S21" s="86">
        <f t="shared" si="3"/>
        <v>1</v>
      </c>
      <c r="T21" s="98">
        <f t="shared" si="4"/>
        <v>15</v>
      </c>
      <c r="U21" s="98" t="e">
        <f t="shared" si="5"/>
        <v>#NUM!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</row>
    <row r="22" spans="1:28" ht="13.5" customHeight="1">
      <c r="A22" s="78" t="s">
        <v>608</v>
      </c>
      <c r="B22" s="56" t="s">
        <v>12</v>
      </c>
      <c r="C22" s="56" t="s">
        <v>155</v>
      </c>
      <c r="D22" s="60" t="s">
        <v>92</v>
      </c>
      <c r="E22" s="60">
        <v>1974</v>
      </c>
      <c r="F22" s="60"/>
      <c r="G22" s="60">
        <v>4</v>
      </c>
      <c r="H22" s="60">
        <v>5</v>
      </c>
      <c r="I22" s="60">
        <v>6</v>
      </c>
      <c r="J22" s="60"/>
      <c r="K22" s="60"/>
      <c r="L22" s="60"/>
      <c r="M22" s="60"/>
      <c r="N22" s="57"/>
      <c r="O22" s="85"/>
      <c r="P22" s="114">
        <f t="shared" si="0"/>
        <v>15</v>
      </c>
      <c r="Q22" s="115">
        <f t="shared" si="1"/>
        <v>15</v>
      </c>
      <c r="R22" s="60">
        <f t="shared" si="2"/>
        <v>3</v>
      </c>
      <c r="S22" s="86">
        <f t="shared" si="3"/>
        <v>3</v>
      </c>
      <c r="T22" s="98">
        <f t="shared" si="4"/>
        <v>6</v>
      </c>
      <c r="U22" s="98">
        <f t="shared" si="5"/>
        <v>5</v>
      </c>
      <c r="V22" s="98">
        <f t="shared" si="6"/>
        <v>4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</row>
    <row r="23" spans="1:28" ht="13.5" customHeight="1">
      <c r="A23" s="78" t="s">
        <v>608</v>
      </c>
      <c r="B23" s="57" t="s">
        <v>31</v>
      </c>
      <c r="C23" s="57" t="s">
        <v>68</v>
      </c>
      <c r="D23" s="60" t="s">
        <v>51</v>
      </c>
      <c r="E23" s="60">
        <v>1987</v>
      </c>
      <c r="F23" s="60"/>
      <c r="G23" s="60"/>
      <c r="H23" s="60"/>
      <c r="I23" s="60"/>
      <c r="J23" s="60">
        <v>15</v>
      </c>
      <c r="K23" s="60"/>
      <c r="L23" s="60"/>
      <c r="M23" s="60"/>
      <c r="N23" s="57"/>
      <c r="O23" s="85"/>
      <c r="P23" s="114">
        <f t="shared" si="0"/>
        <v>15</v>
      </c>
      <c r="Q23" s="115">
        <f t="shared" si="1"/>
        <v>15</v>
      </c>
      <c r="R23" s="60">
        <f t="shared" si="2"/>
        <v>1</v>
      </c>
      <c r="S23" s="86">
        <f t="shared" si="3"/>
        <v>1</v>
      </c>
      <c r="T23" s="98">
        <f t="shared" si="4"/>
        <v>15</v>
      </c>
      <c r="U23" s="98" t="e">
        <f t="shared" si="5"/>
        <v>#NUM!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</row>
    <row r="24" spans="1:28" ht="13.5" customHeight="1">
      <c r="A24" s="78" t="s">
        <v>608</v>
      </c>
      <c r="B24" s="91" t="s">
        <v>11</v>
      </c>
      <c r="C24" s="91" t="s">
        <v>227</v>
      </c>
      <c r="D24" s="60" t="s">
        <v>57</v>
      </c>
      <c r="E24" s="60">
        <v>1990</v>
      </c>
      <c r="F24" s="60"/>
      <c r="G24" s="60"/>
      <c r="H24" s="60"/>
      <c r="I24" s="60"/>
      <c r="J24" s="60"/>
      <c r="K24" s="60">
        <v>15</v>
      </c>
      <c r="L24" s="60"/>
      <c r="M24" s="60"/>
      <c r="N24" s="57"/>
      <c r="O24" s="85"/>
      <c r="P24" s="114">
        <f t="shared" si="0"/>
        <v>15</v>
      </c>
      <c r="Q24" s="115">
        <f t="shared" si="1"/>
        <v>15</v>
      </c>
      <c r="R24" s="60">
        <f t="shared" si="2"/>
        <v>1</v>
      </c>
      <c r="S24" s="86">
        <f t="shared" si="3"/>
        <v>1</v>
      </c>
      <c r="T24" s="98">
        <f t="shared" si="4"/>
        <v>15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</row>
    <row r="25" spans="1:28" ht="13.5" customHeight="1">
      <c r="A25" s="78" t="s">
        <v>608</v>
      </c>
      <c r="B25" s="56" t="s">
        <v>500</v>
      </c>
      <c r="C25" s="56" t="s">
        <v>499</v>
      </c>
      <c r="D25" s="60" t="s">
        <v>175</v>
      </c>
      <c r="E25" s="60">
        <v>1976</v>
      </c>
      <c r="F25" s="60"/>
      <c r="G25" s="60"/>
      <c r="H25" s="60"/>
      <c r="I25" s="86"/>
      <c r="J25" s="60"/>
      <c r="K25" s="60"/>
      <c r="L25" s="60">
        <v>15</v>
      </c>
      <c r="M25" s="60"/>
      <c r="N25" s="57"/>
      <c r="O25" s="85"/>
      <c r="P25" s="114">
        <f t="shared" si="0"/>
        <v>15</v>
      </c>
      <c r="Q25" s="115">
        <f t="shared" si="1"/>
        <v>15</v>
      </c>
      <c r="R25" s="60">
        <f t="shared" si="2"/>
        <v>1</v>
      </c>
      <c r="S25" s="86">
        <f t="shared" si="3"/>
        <v>1</v>
      </c>
      <c r="T25" s="98">
        <f t="shared" si="4"/>
        <v>15</v>
      </c>
      <c r="U25" s="98" t="e">
        <f t="shared" si="5"/>
        <v>#NUM!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</row>
    <row r="26" spans="1:28" ht="13.5" customHeight="1">
      <c r="A26" s="78" t="s">
        <v>608</v>
      </c>
      <c r="B26" s="56" t="s">
        <v>12</v>
      </c>
      <c r="C26" s="56" t="s">
        <v>545</v>
      </c>
      <c r="D26" s="60" t="s">
        <v>546</v>
      </c>
      <c r="E26" s="60">
        <v>1977</v>
      </c>
      <c r="F26" s="60"/>
      <c r="G26" s="60"/>
      <c r="H26" s="60"/>
      <c r="I26" s="60"/>
      <c r="J26" s="60"/>
      <c r="K26" s="60"/>
      <c r="L26" s="60"/>
      <c r="M26" s="60">
        <v>15</v>
      </c>
      <c r="N26" s="60"/>
      <c r="O26" s="85"/>
      <c r="P26" s="114">
        <f t="shared" si="0"/>
        <v>15</v>
      </c>
      <c r="Q26" s="115">
        <f t="shared" si="1"/>
        <v>15</v>
      </c>
      <c r="R26" s="60">
        <f t="shared" si="2"/>
        <v>1</v>
      </c>
      <c r="S26" s="86">
        <f t="shared" si="3"/>
        <v>1</v>
      </c>
      <c r="T26" s="98">
        <f t="shared" si="4"/>
        <v>15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</row>
    <row r="27" spans="1:28" ht="13.5" customHeight="1">
      <c r="A27" s="78" t="s">
        <v>609</v>
      </c>
      <c r="B27" s="56" t="s">
        <v>14</v>
      </c>
      <c r="C27" s="56" t="s">
        <v>113</v>
      </c>
      <c r="D27" s="60" t="s">
        <v>51</v>
      </c>
      <c r="E27" s="60">
        <v>1983</v>
      </c>
      <c r="F27" s="60">
        <v>14</v>
      </c>
      <c r="G27" s="60"/>
      <c r="H27" s="60"/>
      <c r="I27" s="60"/>
      <c r="J27" s="60"/>
      <c r="K27" s="60"/>
      <c r="L27" s="60"/>
      <c r="M27" s="60"/>
      <c r="N27" s="57"/>
      <c r="O27" s="85"/>
      <c r="P27" s="114">
        <f t="shared" si="0"/>
        <v>14</v>
      </c>
      <c r="Q27" s="115">
        <f t="shared" si="1"/>
        <v>14</v>
      </c>
      <c r="R27" s="60">
        <f t="shared" si="2"/>
        <v>1</v>
      </c>
      <c r="S27" s="86">
        <f t="shared" si="3"/>
        <v>1</v>
      </c>
      <c r="T27" s="98">
        <f t="shared" si="4"/>
        <v>14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</row>
    <row r="28" spans="1:28" ht="13.5" customHeight="1">
      <c r="A28" s="78" t="s">
        <v>609</v>
      </c>
      <c r="B28" s="56" t="s">
        <v>9</v>
      </c>
      <c r="C28" s="56" t="s">
        <v>73</v>
      </c>
      <c r="D28" s="60" t="s">
        <v>51</v>
      </c>
      <c r="E28" s="60">
        <v>1971</v>
      </c>
      <c r="F28" s="60"/>
      <c r="G28" s="60"/>
      <c r="H28" s="60"/>
      <c r="I28" s="60"/>
      <c r="J28" s="60">
        <v>14</v>
      </c>
      <c r="K28" s="60"/>
      <c r="L28" s="60"/>
      <c r="M28" s="60"/>
      <c r="N28" s="60"/>
      <c r="O28" s="85"/>
      <c r="P28" s="114">
        <f t="shared" si="0"/>
        <v>14</v>
      </c>
      <c r="Q28" s="115">
        <f t="shared" si="1"/>
        <v>14</v>
      </c>
      <c r="R28" s="60">
        <f t="shared" si="2"/>
        <v>1</v>
      </c>
      <c r="S28" s="86">
        <f t="shared" si="3"/>
        <v>1</v>
      </c>
      <c r="T28" s="98">
        <f t="shared" si="4"/>
        <v>14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</row>
    <row r="29" spans="1:28" ht="13.5" customHeight="1">
      <c r="A29" s="78" t="s">
        <v>609</v>
      </c>
      <c r="B29" s="56" t="s">
        <v>14</v>
      </c>
      <c r="C29" s="56" t="s">
        <v>547</v>
      </c>
      <c r="D29" s="60" t="s">
        <v>548</v>
      </c>
      <c r="E29" s="60">
        <v>1976</v>
      </c>
      <c r="F29" s="60"/>
      <c r="G29" s="60"/>
      <c r="H29" s="60"/>
      <c r="I29" s="60"/>
      <c r="J29" s="60"/>
      <c r="K29" s="60"/>
      <c r="L29" s="60"/>
      <c r="M29" s="60">
        <v>14</v>
      </c>
      <c r="N29" s="57"/>
      <c r="O29" s="85"/>
      <c r="P29" s="114">
        <f t="shared" si="0"/>
        <v>14</v>
      </c>
      <c r="Q29" s="115">
        <f t="shared" si="1"/>
        <v>14</v>
      </c>
      <c r="R29" s="60">
        <f t="shared" si="2"/>
        <v>1</v>
      </c>
      <c r="S29" s="86">
        <f t="shared" si="3"/>
        <v>1</v>
      </c>
      <c r="T29" s="98">
        <f t="shared" si="4"/>
        <v>14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</row>
    <row r="30" spans="1:28" ht="13.5" customHeight="1">
      <c r="A30" s="78" t="s">
        <v>610</v>
      </c>
      <c r="B30" s="56" t="s">
        <v>14</v>
      </c>
      <c r="C30" s="56" t="s">
        <v>405</v>
      </c>
      <c r="D30" s="60" t="s">
        <v>406</v>
      </c>
      <c r="E30" s="60">
        <v>1990</v>
      </c>
      <c r="F30" s="60">
        <v>13</v>
      </c>
      <c r="G30" s="60"/>
      <c r="H30" s="60"/>
      <c r="I30" s="60"/>
      <c r="J30" s="60"/>
      <c r="K30" s="60"/>
      <c r="L30" s="60"/>
      <c r="M30" s="60"/>
      <c r="N30" s="57"/>
      <c r="O30" s="85"/>
      <c r="P30" s="114">
        <f t="shared" si="0"/>
        <v>13</v>
      </c>
      <c r="Q30" s="115">
        <f t="shared" si="1"/>
        <v>13</v>
      </c>
      <c r="R30" s="60">
        <f t="shared" si="2"/>
        <v>1</v>
      </c>
      <c r="S30" s="86">
        <f t="shared" si="3"/>
        <v>1</v>
      </c>
      <c r="T30" s="98">
        <f t="shared" si="4"/>
        <v>13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</row>
    <row r="31" spans="1:28" ht="13.5" customHeight="1">
      <c r="A31" s="78" t="s">
        <v>611</v>
      </c>
      <c r="B31" s="87" t="s">
        <v>13</v>
      </c>
      <c r="C31" s="87" t="s">
        <v>60</v>
      </c>
      <c r="D31" s="60" t="s">
        <v>49</v>
      </c>
      <c r="E31" s="60">
        <v>1990</v>
      </c>
      <c r="F31" s="60"/>
      <c r="G31" s="60">
        <v>5</v>
      </c>
      <c r="H31" s="60"/>
      <c r="I31" s="60">
        <v>8</v>
      </c>
      <c r="J31" s="60"/>
      <c r="K31" s="60"/>
      <c r="L31" s="60"/>
      <c r="M31" s="60"/>
      <c r="N31" s="60"/>
      <c r="O31" s="85"/>
      <c r="P31" s="114">
        <f t="shared" si="0"/>
        <v>13</v>
      </c>
      <c r="Q31" s="115">
        <f t="shared" si="1"/>
        <v>13</v>
      </c>
      <c r="R31" s="60">
        <f t="shared" si="2"/>
        <v>2</v>
      </c>
      <c r="S31" s="86">
        <f t="shared" si="3"/>
        <v>2</v>
      </c>
      <c r="T31" s="98">
        <f t="shared" si="4"/>
        <v>8</v>
      </c>
      <c r="U31" s="98">
        <f t="shared" si="5"/>
        <v>5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</row>
    <row r="32" spans="1:28" ht="13.5" customHeight="1">
      <c r="A32" s="78" t="s">
        <v>610</v>
      </c>
      <c r="B32" s="56" t="s">
        <v>14</v>
      </c>
      <c r="C32" s="56" t="s">
        <v>151</v>
      </c>
      <c r="D32" s="60" t="s">
        <v>51</v>
      </c>
      <c r="E32" s="60">
        <v>1971</v>
      </c>
      <c r="F32" s="60"/>
      <c r="G32" s="60"/>
      <c r="H32" s="60"/>
      <c r="I32" s="60"/>
      <c r="J32" s="60">
        <v>13</v>
      </c>
      <c r="K32" s="60"/>
      <c r="L32" s="60"/>
      <c r="M32" s="60"/>
      <c r="N32" s="60"/>
      <c r="O32" s="85"/>
      <c r="P32" s="114">
        <f t="shared" si="0"/>
        <v>13</v>
      </c>
      <c r="Q32" s="115">
        <f t="shared" si="1"/>
        <v>13</v>
      </c>
      <c r="R32" s="60">
        <f t="shared" si="2"/>
        <v>1</v>
      </c>
      <c r="S32" s="86">
        <f t="shared" si="3"/>
        <v>1</v>
      </c>
      <c r="T32" s="98">
        <f t="shared" si="4"/>
        <v>13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</row>
    <row r="33" spans="1:28" ht="13.5" customHeight="1">
      <c r="A33" s="78" t="s">
        <v>612</v>
      </c>
      <c r="B33" s="91" t="s">
        <v>83</v>
      </c>
      <c r="C33" s="91" t="s">
        <v>93</v>
      </c>
      <c r="D33" s="60" t="s">
        <v>51</v>
      </c>
      <c r="E33" s="60">
        <v>1990</v>
      </c>
      <c r="F33" s="60">
        <v>12</v>
      </c>
      <c r="G33" s="60"/>
      <c r="H33" s="60"/>
      <c r="I33" s="60"/>
      <c r="J33" s="60"/>
      <c r="K33" s="60"/>
      <c r="L33" s="60"/>
      <c r="M33" s="60"/>
      <c r="N33" s="57"/>
      <c r="O33" s="85"/>
      <c r="P33" s="114">
        <f t="shared" si="0"/>
        <v>12</v>
      </c>
      <c r="Q33" s="115">
        <f t="shared" si="1"/>
        <v>12</v>
      </c>
      <c r="R33" s="60">
        <f t="shared" si="2"/>
        <v>1</v>
      </c>
      <c r="S33" s="86">
        <f t="shared" si="3"/>
        <v>1</v>
      </c>
      <c r="T33" s="98">
        <f t="shared" si="4"/>
        <v>12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</row>
    <row r="34" spans="1:28" ht="13.5" customHeight="1">
      <c r="A34" s="78" t="s">
        <v>523</v>
      </c>
      <c r="B34" s="56" t="s">
        <v>12</v>
      </c>
      <c r="C34" s="56" t="s">
        <v>206</v>
      </c>
      <c r="D34" s="60" t="s">
        <v>51</v>
      </c>
      <c r="E34" s="60">
        <v>1989</v>
      </c>
      <c r="F34" s="60"/>
      <c r="G34" s="60"/>
      <c r="H34" s="60"/>
      <c r="I34" s="60"/>
      <c r="J34" s="60">
        <v>12</v>
      </c>
      <c r="K34" s="60"/>
      <c r="L34" s="60"/>
      <c r="M34" s="60"/>
      <c r="N34" s="57"/>
      <c r="O34" s="85"/>
      <c r="P34" s="114">
        <f t="shared" si="0"/>
        <v>12</v>
      </c>
      <c r="Q34" s="115">
        <f t="shared" si="1"/>
        <v>12</v>
      </c>
      <c r="R34" s="60">
        <f t="shared" si="2"/>
        <v>1</v>
      </c>
      <c r="S34" s="86">
        <f t="shared" si="3"/>
        <v>1</v>
      </c>
      <c r="T34" s="98">
        <f t="shared" si="4"/>
        <v>12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</row>
    <row r="35" spans="1:28" ht="13.5" customHeight="1">
      <c r="A35" s="78" t="s">
        <v>613</v>
      </c>
      <c r="B35" s="56" t="s">
        <v>83</v>
      </c>
      <c r="C35" s="56" t="s">
        <v>407</v>
      </c>
      <c r="D35" s="60" t="s">
        <v>167</v>
      </c>
      <c r="E35" s="60">
        <v>1990</v>
      </c>
      <c r="F35" s="60">
        <v>11</v>
      </c>
      <c r="G35" s="60"/>
      <c r="H35" s="60"/>
      <c r="I35" s="60"/>
      <c r="J35" s="60"/>
      <c r="K35" s="60"/>
      <c r="L35" s="60"/>
      <c r="M35" s="60"/>
      <c r="N35" s="57"/>
      <c r="O35" s="85"/>
      <c r="P35" s="114">
        <f t="shared" si="0"/>
        <v>11</v>
      </c>
      <c r="Q35" s="115">
        <f t="shared" si="1"/>
        <v>11</v>
      </c>
      <c r="R35" s="60">
        <f t="shared" si="2"/>
        <v>1</v>
      </c>
      <c r="S35" s="86">
        <f t="shared" si="3"/>
        <v>1</v>
      </c>
      <c r="T35" s="98">
        <f t="shared" si="4"/>
        <v>11</v>
      </c>
      <c r="U35" s="98" t="e">
        <f t="shared" si="5"/>
        <v>#NUM!</v>
      </c>
      <c r="V35" s="98" t="e">
        <f t="shared" si="6"/>
        <v>#NUM!</v>
      </c>
      <c r="W35" s="98" t="e">
        <f t="shared" si="7"/>
        <v>#NUM!</v>
      </c>
      <c r="X35" s="98" t="e">
        <f t="shared" si="8"/>
        <v>#NUM!</v>
      </c>
      <c r="Y35" s="98" t="e">
        <f t="shared" si="9"/>
        <v>#NUM!</v>
      </c>
      <c r="Z35" s="98" t="e">
        <f t="shared" si="10"/>
        <v>#NUM!</v>
      </c>
      <c r="AA35" s="98" t="e">
        <f t="shared" si="11"/>
        <v>#NUM!</v>
      </c>
      <c r="AB35" s="98" t="e">
        <f t="shared" si="12"/>
        <v>#NUM!</v>
      </c>
    </row>
    <row r="36" spans="1:28" ht="13.5" customHeight="1">
      <c r="A36" s="78" t="s">
        <v>613</v>
      </c>
      <c r="B36" s="56" t="s">
        <v>24</v>
      </c>
      <c r="C36" s="56" t="s">
        <v>408</v>
      </c>
      <c r="D36" s="60" t="s">
        <v>70</v>
      </c>
      <c r="E36" s="60">
        <v>1972</v>
      </c>
      <c r="F36" s="60">
        <v>2</v>
      </c>
      <c r="G36" s="60"/>
      <c r="H36" s="60"/>
      <c r="I36" s="60"/>
      <c r="J36" s="60"/>
      <c r="K36" s="60"/>
      <c r="L36" s="60"/>
      <c r="M36" s="60">
        <v>9</v>
      </c>
      <c r="N36" s="57"/>
      <c r="O36" s="85"/>
      <c r="P36" s="114">
        <f t="shared" si="0"/>
        <v>11</v>
      </c>
      <c r="Q36" s="115">
        <f t="shared" si="1"/>
        <v>11</v>
      </c>
      <c r="R36" s="60">
        <f t="shared" si="2"/>
        <v>2</v>
      </c>
      <c r="S36" s="86">
        <f t="shared" si="3"/>
        <v>2</v>
      </c>
      <c r="T36" s="98">
        <f t="shared" si="4"/>
        <v>9</v>
      </c>
      <c r="U36" s="98">
        <f t="shared" si="5"/>
        <v>2</v>
      </c>
      <c r="V36" s="98" t="e">
        <f t="shared" si="6"/>
        <v>#NUM!</v>
      </c>
      <c r="W36" s="98" t="e">
        <f t="shared" si="7"/>
        <v>#NUM!</v>
      </c>
      <c r="X36" s="98" t="e">
        <f t="shared" si="8"/>
        <v>#NUM!</v>
      </c>
      <c r="Y36" s="98" t="e">
        <f t="shared" si="9"/>
        <v>#NUM!</v>
      </c>
      <c r="Z36" s="98" t="e">
        <f t="shared" si="10"/>
        <v>#NUM!</v>
      </c>
      <c r="AA36" s="98" t="e">
        <f t="shared" si="11"/>
        <v>#NUM!</v>
      </c>
      <c r="AB36" s="98" t="e">
        <f t="shared" si="12"/>
        <v>#NUM!</v>
      </c>
    </row>
    <row r="37" spans="1:28" ht="13.5" customHeight="1">
      <c r="A37" s="78" t="s">
        <v>613</v>
      </c>
      <c r="B37" s="56" t="s">
        <v>502</v>
      </c>
      <c r="C37" s="56" t="s">
        <v>501</v>
      </c>
      <c r="D37" s="60" t="s">
        <v>506</v>
      </c>
      <c r="E37" s="60">
        <v>1980</v>
      </c>
      <c r="F37" s="60"/>
      <c r="G37" s="60"/>
      <c r="H37" s="60"/>
      <c r="I37" s="60"/>
      <c r="J37" s="60"/>
      <c r="K37" s="60"/>
      <c r="L37" s="60">
        <v>11</v>
      </c>
      <c r="M37" s="60"/>
      <c r="N37" s="60"/>
      <c r="O37" s="85"/>
      <c r="P37" s="114">
        <f aca="true" t="shared" si="13" ref="P37:P68">O37+N37+M37+L37+K37+J37+I37+H37+G37+F37</f>
        <v>11</v>
      </c>
      <c r="Q37" s="115">
        <f aca="true" t="shared" si="14" ref="Q37:Q68">IF(R37&gt;S37,SUM(T37:Y37),P37)</f>
        <v>11</v>
      </c>
      <c r="R37" s="60">
        <f aca="true" t="shared" si="15" ref="R37:R68">COUNT(F37:O37)</f>
        <v>1</v>
      </c>
      <c r="S37" s="86">
        <f aca="true" t="shared" si="16" ref="S37:S68">IF(COUNT(F37:O37)&gt;=6,6,COUNT(F37:O37))</f>
        <v>1</v>
      </c>
      <c r="T37" s="98">
        <f t="shared" si="4"/>
        <v>11</v>
      </c>
      <c r="U37" s="98" t="e">
        <f t="shared" si="5"/>
        <v>#NUM!</v>
      </c>
      <c r="V37" s="98" t="e">
        <f t="shared" si="6"/>
        <v>#NUM!</v>
      </c>
      <c r="W37" s="98" t="e">
        <f t="shared" si="7"/>
        <v>#NUM!</v>
      </c>
      <c r="X37" s="98" t="e">
        <f t="shared" si="8"/>
        <v>#NUM!</v>
      </c>
      <c r="Y37" s="98" t="e">
        <f t="shared" si="9"/>
        <v>#NUM!</v>
      </c>
      <c r="Z37" s="98" t="e">
        <f t="shared" si="10"/>
        <v>#NUM!</v>
      </c>
      <c r="AA37" s="98" t="e">
        <f t="shared" si="11"/>
        <v>#NUM!</v>
      </c>
      <c r="AB37" s="98" t="e">
        <f t="shared" si="12"/>
        <v>#NUM!</v>
      </c>
    </row>
    <row r="38" spans="1:28" ht="13.5" customHeight="1">
      <c r="A38" s="78" t="s">
        <v>614</v>
      </c>
      <c r="B38" s="56" t="s">
        <v>34</v>
      </c>
      <c r="C38" s="56" t="s">
        <v>61</v>
      </c>
      <c r="D38" s="60" t="s">
        <v>51</v>
      </c>
      <c r="E38" s="60">
        <v>1990</v>
      </c>
      <c r="F38" s="60">
        <v>10</v>
      </c>
      <c r="G38" s="60"/>
      <c r="H38" s="60"/>
      <c r="I38" s="60"/>
      <c r="J38" s="60"/>
      <c r="K38" s="60"/>
      <c r="L38" s="60"/>
      <c r="M38" s="60"/>
      <c r="N38" s="57"/>
      <c r="O38" s="85"/>
      <c r="P38" s="114">
        <f t="shared" si="13"/>
        <v>10</v>
      </c>
      <c r="Q38" s="115">
        <f t="shared" si="14"/>
        <v>10</v>
      </c>
      <c r="R38" s="60">
        <f t="shared" si="15"/>
        <v>1</v>
      </c>
      <c r="S38" s="86">
        <f t="shared" si="16"/>
        <v>1</v>
      </c>
      <c r="T38" s="98">
        <f t="shared" si="4"/>
        <v>10</v>
      </c>
      <c r="U38" s="98" t="e">
        <f t="shared" si="5"/>
        <v>#NUM!</v>
      </c>
      <c r="V38" s="98" t="e">
        <f t="shared" si="6"/>
        <v>#NUM!</v>
      </c>
      <c r="W38" s="98" t="e">
        <f t="shared" si="7"/>
        <v>#NUM!</v>
      </c>
      <c r="X38" s="98" t="e">
        <f t="shared" si="8"/>
        <v>#NUM!</v>
      </c>
      <c r="Y38" s="98" t="e">
        <f t="shared" si="9"/>
        <v>#NUM!</v>
      </c>
      <c r="Z38" s="98" t="e">
        <f t="shared" si="10"/>
        <v>#NUM!</v>
      </c>
      <c r="AA38" s="98" t="e">
        <f t="shared" si="11"/>
        <v>#NUM!</v>
      </c>
      <c r="AB38" s="98" t="e">
        <f t="shared" si="12"/>
        <v>#NUM!</v>
      </c>
    </row>
    <row r="39" spans="1:28" ht="13.5" customHeight="1">
      <c r="A39" s="78" t="s">
        <v>614</v>
      </c>
      <c r="B39" s="57" t="s">
        <v>25</v>
      </c>
      <c r="C39" s="57" t="s">
        <v>451</v>
      </c>
      <c r="D39" s="60" t="s">
        <v>55</v>
      </c>
      <c r="E39" s="60">
        <v>1982</v>
      </c>
      <c r="F39" s="60"/>
      <c r="G39" s="60"/>
      <c r="H39" s="60"/>
      <c r="I39" s="60">
        <v>10</v>
      </c>
      <c r="J39" s="60"/>
      <c r="K39" s="60"/>
      <c r="L39" s="60"/>
      <c r="M39" s="60"/>
      <c r="N39" s="57"/>
      <c r="O39" s="85"/>
      <c r="P39" s="114">
        <f t="shared" si="13"/>
        <v>10</v>
      </c>
      <c r="Q39" s="115">
        <f t="shared" si="14"/>
        <v>10</v>
      </c>
      <c r="R39" s="60">
        <f t="shared" si="15"/>
        <v>1</v>
      </c>
      <c r="S39" s="86">
        <f t="shared" si="16"/>
        <v>1</v>
      </c>
      <c r="T39" s="98">
        <f t="shared" si="4"/>
        <v>10</v>
      </c>
      <c r="U39" s="98" t="e">
        <f t="shared" si="5"/>
        <v>#NUM!</v>
      </c>
      <c r="V39" s="98" t="e">
        <f t="shared" si="6"/>
        <v>#NUM!</v>
      </c>
      <c r="W39" s="98" t="e">
        <f t="shared" si="7"/>
        <v>#NUM!</v>
      </c>
      <c r="X39" s="98" t="e">
        <f t="shared" si="8"/>
        <v>#NUM!</v>
      </c>
      <c r="Y39" s="98" t="e">
        <f t="shared" si="9"/>
        <v>#NUM!</v>
      </c>
      <c r="Z39" s="98" t="e">
        <f t="shared" si="10"/>
        <v>#NUM!</v>
      </c>
      <c r="AA39" s="98" t="e">
        <f t="shared" si="11"/>
        <v>#NUM!</v>
      </c>
      <c r="AB39" s="98" t="e">
        <f t="shared" si="12"/>
        <v>#NUM!</v>
      </c>
    </row>
    <row r="40" spans="1:28" ht="13.5" customHeight="1">
      <c r="A40" s="78" t="s">
        <v>614</v>
      </c>
      <c r="B40" s="131" t="s">
        <v>16</v>
      </c>
      <c r="C40" s="131" t="s">
        <v>151</v>
      </c>
      <c r="D40" s="59" t="s">
        <v>51</v>
      </c>
      <c r="E40" s="59">
        <v>1991</v>
      </c>
      <c r="F40" s="59"/>
      <c r="G40" s="59"/>
      <c r="H40" s="59"/>
      <c r="I40" s="59"/>
      <c r="J40" s="59">
        <v>10</v>
      </c>
      <c r="K40" s="59"/>
      <c r="L40" s="59"/>
      <c r="M40" s="59"/>
      <c r="N40" s="131"/>
      <c r="O40" s="116"/>
      <c r="P40" s="114">
        <f t="shared" si="13"/>
        <v>10</v>
      </c>
      <c r="Q40" s="115">
        <f t="shared" si="14"/>
        <v>10</v>
      </c>
      <c r="R40" s="60">
        <f t="shared" si="15"/>
        <v>1</v>
      </c>
      <c r="S40" s="86">
        <f t="shared" si="16"/>
        <v>1</v>
      </c>
      <c r="T40" s="98">
        <f t="shared" si="4"/>
        <v>10</v>
      </c>
      <c r="U40" s="98" t="e">
        <f t="shared" si="5"/>
        <v>#NUM!</v>
      </c>
      <c r="V40" s="98" t="e">
        <f t="shared" si="6"/>
        <v>#NUM!</v>
      </c>
      <c r="W40" s="98" t="e">
        <f t="shared" si="7"/>
        <v>#NUM!</v>
      </c>
      <c r="X40" s="98" t="e">
        <f t="shared" si="8"/>
        <v>#NUM!</v>
      </c>
      <c r="Y40" s="98" t="e">
        <f t="shared" si="9"/>
        <v>#NUM!</v>
      </c>
      <c r="Z40" s="98" t="e">
        <f t="shared" si="10"/>
        <v>#NUM!</v>
      </c>
      <c r="AA40" s="98" t="e">
        <f t="shared" si="11"/>
        <v>#NUM!</v>
      </c>
      <c r="AB40" s="98" t="e">
        <f t="shared" si="12"/>
        <v>#NUM!</v>
      </c>
    </row>
    <row r="41" spans="1:28" ht="13.5" customHeight="1">
      <c r="A41" s="78" t="s">
        <v>614</v>
      </c>
      <c r="B41" s="56" t="s">
        <v>164</v>
      </c>
      <c r="C41" s="56" t="s">
        <v>503</v>
      </c>
      <c r="D41" s="60" t="s">
        <v>507</v>
      </c>
      <c r="E41" s="60">
        <v>1981</v>
      </c>
      <c r="F41" s="60"/>
      <c r="G41" s="60"/>
      <c r="H41" s="60"/>
      <c r="I41" s="60"/>
      <c r="J41" s="60"/>
      <c r="K41" s="60"/>
      <c r="L41" s="60">
        <v>10</v>
      </c>
      <c r="M41" s="60"/>
      <c r="N41" s="60"/>
      <c r="O41" s="85"/>
      <c r="P41" s="114">
        <f t="shared" si="13"/>
        <v>10</v>
      </c>
      <c r="Q41" s="115">
        <f t="shared" si="14"/>
        <v>10</v>
      </c>
      <c r="R41" s="60">
        <f t="shared" si="15"/>
        <v>1</v>
      </c>
      <c r="S41" s="86">
        <f t="shared" si="16"/>
        <v>1</v>
      </c>
      <c r="T41" s="98">
        <f t="shared" si="4"/>
        <v>10</v>
      </c>
      <c r="U41" s="98" t="e">
        <f t="shared" si="5"/>
        <v>#NUM!</v>
      </c>
      <c r="V41" s="98" t="e">
        <f t="shared" si="6"/>
        <v>#NUM!</v>
      </c>
      <c r="W41" s="98" t="e">
        <f t="shared" si="7"/>
        <v>#NUM!</v>
      </c>
      <c r="X41" s="98" t="e">
        <f t="shared" si="8"/>
        <v>#NUM!</v>
      </c>
      <c r="Y41" s="98" t="e">
        <f t="shared" si="9"/>
        <v>#NUM!</v>
      </c>
      <c r="Z41" s="98" t="e">
        <f t="shared" si="10"/>
        <v>#NUM!</v>
      </c>
      <c r="AA41" s="98" t="e">
        <f t="shared" si="11"/>
        <v>#NUM!</v>
      </c>
      <c r="AB41" s="98" t="e">
        <f t="shared" si="12"/>
        <v>#NUM!</v>
      </c>
    </row>
    <row r="42" spans="1:28" ht="13.5" customHeight="1">
      <c r="A42" s="78" t="s">
        <v>614</v>
      </c>
      <c r="B42" s="146" t="s">
        <v>550</v>
      </c>
      <c r="C42" s="146" t="s">
        <v>549</v>
      </c>
      <c r="D42" s="59" t="s">
        <v>515</v>
      </c>
      <c r="E42" s="59"/>
      <c r="F42" s="59"/>
      <c r="G42" s="59"/>
      <c r="H42" s="59"/>
      <c r="I42" s="59"/>
      <c r="J42" s="59"/>
      <c r="K42" s="59"/>
      <c r="L42" s="59"/>
      <c r="M42" s="59">
        <v>10</v>
      </c>
      <c r="N42" s="131"/>
      <c r="O42" s="130"/>
      <c r="P42" s="114">
        <f t="shared" si="13"/>
        <v>10</v>
      </c>
      <c r="Q42" s="115">
        <f t="shared" si="14"/>
        <v>10</v>
      </c>
      <c r="R42" s="60">
        <f t="shared" si="15"/>
        <v>1</v>
      </c>
      <c r="S42" s="86">
        <f t="shared" si="16"/>
        <v>1</v>
      </c>
      <c r="T42" s="98">
        <f t="shared" si="4"/>
        <v>10</v>
      </c>
      <c r="U42" s="98" t="e">
        <f t="shared" si="5"/>
        <v>#NUM!</v>
      </c>
      <c r="V42" s="98" t="e">
        <f t="shared" si="6"/>
        <v>#NUM!</v>
      </c>
      <c r="W42" s="98" t="e">
        <f t="shared" si="7"/>
        <v>#NUM!</v>
      </c>
      <c r="X42" s="98" t="e">
        <f t="shared" si="8"/>
        <v>#NUM!</v>
      </c>
      <c r="Y42" s="98" t="e">
        <f t="shared" si="9"/>
        <v>#NUM!</v>
      </c>
      <c r="Z42" s="98" t="e">
        <f t="shared" si="10"/>
        <v>#NUM!</v>
      </c>
      <c r="AA42" s="98" t="e">
        <f t="shared" si="11"/>
        <v>#NUM!</v>
      </c>
      <c r="AB42" s="98" t="e">
        <f t="shared" si="12"/>
        <v>#NUM!</v>
      </c>
    </row>
    <row r="43" spans="1:28" ht="13.5" customHeight="1">
      <c r="A43" s="78" t="s">
        <v>614</v>
      </c>
      <c r="B43" s="56" t="s">
        <v>12</v>
      </c>
      <c r="C43" s="56" t="s">
        <v>582</v>
      </c>
      <c r="D43" s="60" t="s">
        <v>535</v>
      </c>
      <c r="E43" s="60">
        <v>1974</v>
      </c>
      <c r="F43" s="60"/>
      <c r="G43" s="60"/>
      <c r="H43" s="60"/>
      <c r="I43" s="60"/>
      <c r="J43" s="60"/>
      <c r="K43" s="60"/>
      <c r="L43" s="60"/>
      <c r="M43" s="60"/>
      <c r="N43" s="60">
        <v>10</v>
      </c>
      <c r="O43" s="113"/>
      <c r="P43" s="114">
        <f t="shared" si="13"/>
        <v>10</v>
      </c>
      <c r="Q43" s="115">
        <f t="shared" si="14"/>
        <v>10</v>
      </c>
      <c r="R43" s="60">
        <f t="shared" si="15"/>
        <v>1</v>
      </c>
      <c r="S43" s="86">
        <f t="shared" si="16"/>
        <v>1</v>
      </c>
      <c r="T43" s="98">
        <f t="shared" si="4"/>
        <v>10</v>
      </c>
      <c r="U43" s="98" t="e">
        <f t="shared" si="5"/>
        <v>#NUM!</v>
      </c>
      <c r="V43" s="98" t="e">
        <f t="shared" si="6"/>
        <v>#NUM!</v>
      </c>
      <c r="W43" s="98" t="e">
        <f t="shared" si="7"/>
        <v>#NUM!</v>
      </c>
      <c r="X43" s="98" t="e">
        <f t="shared" si="8"/>
        <v>#NUM!</v>
      </c>
      <c r="Y43" s="98" t="e">
        <f t="shared" si="9"/>
        <v>#NUM!</v>
      </c>
      <c r="Z43" s="98" t="e">
        <f t="shared" si="10"/>
        <v>#NUM!</v>
      </c>
      <c r="AA43" s="98" t="e">
        <f t="shared" si="11"/>
        <v>#NUM!</v>
      </c>
      <c r="AB43" s="98" t="e">
        <f t="shared" si="12"/>
        <v>#NUM!</v>
      </c>
    </row>
    <row r="44" spans="1:28" ht="13.5" customHeight="1">
      <c r="A44" s="78" t="s">
        <v>558</v>
      </c>
      <c r="B44" s="87" t="s">
        <v>40</v>
      </c>
      <c r="C44" s="87" t="s">
        <v>313</v>
      </c>
      <c r="D44" s="60" t="s">
        <v>438</v>
      </c>
      <c r="E44" s="60">
        <v>1977</v>
      </c>
      <c r="F44" s="60"/>
      <c r="G44" s="60"/>
      <c r="H44" s="60">
        <v>9</v>
      </c>
      <c r="I44" s="60"/>
      <c r="J44" s="60"/>
      <c r="K44" s="60"/>
      <c r="L44" s="60"/>
      <c r="M44" s="60"/>
      <c r="N44" s="57"/>
      <c r="O44" s="113"/>
      <c r="P44" s="114">
        <f t="shared" si="13"/>
        <v>9</v>
      </c>
      <c r="Q44" s="115">
        <f t="shared" si="14"/>
        <v>9</v>
      </c>
      <c r="R44" s="60">
        <f t="shared" si="15"/>
        <v>1</v>
      </c>
      <c r="S44" s="86">
        <f t="shared" si="16"/>
        <v>1</v>
      </c>
      <c r="T44" s="98">
        <f t="shared" si="4"/>
        <v>9</v>
      </c>
      <c r="U44" s="98" t="e">
        <f t="shared" si="5"/>
        <v>#NUM!</v>
      </c>
      <c r="V44" s="98" t="e">
        <f t="shared" si="6"/>
        <v>#NUM!</v>
      </c>
      <c r="W44" s="98" t="e">
        <f t="shared" si="7"/>
        <v>#NUM!</v>
      </c>
      <c r="X44" s="98" t="e">
        <f t="shared" si="8"/>
        <v>#NUM!</v>
      </c>
      <c r="Y44" s="98" t="e">
        <f t="shared" si="9"/>
        <v>#NUM!</v>
      </c>
      <c r="Z44" s="98" t="e">
        <f t="shared" si="10"/>
        <v>#NUM!</v>
      </c>
      <c r="AA44" s="98" t="e">
        <f t="shared" si="11"/>
        <v>#NUM!</v>
      </c>
      <c r="AB44" s="98" t="e">
        <f t="shared" si="12"/>
        <v>#NUM!</v>
      </c>
    </row>
    <row r="45" spans="1:28" ht="13.5" customHeight="1">
      <c r="A45" s="78" t="s">
        <v>559</v>
      </c>
      <c r="B45" s="92" t="s">
        <v>16</v>
      </c>
      <c r="C45" s="92" t="s">
        <v>151</v>
      </c>
      <c r="D45" s="60" t="s">
        <v>125</v>
      </c>
      <c r="E45" s="60">
        <v>1991</v>
      </c>
      <c r="F45" s="60">
        <v>8</v>
      </c>
      <c r="G45" s="60"/>
      <c r="H45" s="60"/>
      <c r="I45" s="60"/>
      <c r="J45" s="60"/>
      <c r="K45" s="60"/>
      <c r="L45" s="60"/>
      <c r="M45" s="60"/>
      <c r="N45" s="57"/>
      <c r="O45" s="113"/>
      <c r="P45" s="114">
        <f t="shared" si="13"/>
        <v>8</v>
      </c>
      <c r="Q45" s="115">
        <f t="shared" si="14"/>
        <v>8</v>
      </c>
      <c r="R45" s="60">
        <f t="shared" si="15"/>
        <v>1</v>
      </c>
      <c r="S45" s="86">
        <f t="shared" si="16"/>
        <v>1</v>
      </c>
      <c r="T45" s="98">
        <f t="shared" si="4"/>
        <v>8</v>
      </c>
      <c r="U45" s="98" t="e">
        <f t="shared" si="5"/>
        <v>#NUM!</v>
      </c>
      <c r="V45" s="98" t="e">
        <f t="shared" si="6"/>
        <v>#NUM!</v>
      </c>
      <c r="W45" s="98" t="e">
        <f t="shared" si="7"/>
        <v>#NUM!</v>
      </c>
      <c r="X45" s="98" t="e">
        <f t="shared" si="8"/>
        <v>#NUM!</v>
      </c>
      <c r="Y45" s="98" t="e">
        <f t="shared" si="9"/>
        <v>#NUM!</v>
      </c>
      <c r="Z45" s="98" t="e">
        <f t="shared" si="10"/>
        <v>#NUM!</v>
      </c>
      <c r="AA45" s="98" t="e">
        <f t="shared" si="11"/>
        <v>#NUM!</v>
      </c>
      <c r="AB45" s="98" t="e">
        <f t="shared" si="12"/>
        <v>#NUM!</v>
      </c>
    </row>
    <row r="46" spans="1:28" ht="13.5" customHeight="1">
      <c r="A46" s="78" t="s">
        <v>559</v>
      </c>
      <c r="B46" s="91" t="s">
        <v>26</v>
      </c>
      <c r="C46" s="91" t="s">
        <v>81</v>
      </c>
      <c r="D46" s="60" t="s">
        <v>56</v>
      </c>
      <c r="E46" s="60">
        <v>1991</v>
      </c>
      <c r="F46" s="60"/>
      <c r="G46" s="60">
        <v>8</v>
      </c>
      <c r="H46" s="60"/>
      <c r="I46" s="60"/>
      <c r="J46" s="60"/>
      <c r="K46" s="60"/>
      <c r="L46" s="60"/>
      <c r="M46" s="60"/>
      <c r="N46" s="57"/>
      <c r="O46" s="113"/>
      <c r="P46" s="114">
        <f t="shared" si="13"/>
        <v>8</v>
      </c>
      <c r="Q46" s="115">
        <f t="shared" si="14"/>
        <v>8</v>
      </c>
      <c r="R46" s="60">
        <f t="shared" si="15"/>
        <v>1</v>
      </c>
      <c r="S46" s="86">
        <f t="shared" si="16"/>
        <v>1</v>
      </c>
      <c r="T46" s="98">
        <f t="shared" si="4"/>
        <v>8</v>
      </c>
      <c r="U46" s="98" t="e">
        <f t="shared" si="5"/>
        <v>#NUM!</v>
      </c>
      <c r="V46" s="98" t="e">
        <f t="shared" si="6"/>
        <v>#NUM!</v>
      </c>
      <c r="W46" s="98" t="e">
        <f t="shared" si="7"/>
        <v>#NUM!</v>
      </c>
      <c r="X46" s="98" t="e">
        <f t="shared" si="8"/>
        <v>#NUM!</v>
      </c>
      <c r="Y46" s="98" t="e">
        <f t="shared" si="9"/>
        <v>#NUM!</v>
      </c>
      <c r="Z46" s="98" t="e">
        <f t="shared" si="10"/>
        <v>#NUM!</v>
      </c>
      <c r="AA46" s="98" t="e">
        <f t="shared" si="11"/>
        <v>#NUM!</v>
      </c>
      <c r="AB46" s="98" t="e">
        <f t="shared" si="12"/>
        <v>#NUM!</v>
      </c>
    </row>
    <row r="47" spans="1:28" ht="13.5" customHeight="1">
      <c r="A47" s="78" t="s">
        <v>559</v>
      </c>
      <c r="B47" s="57" t="s">
        <v>86</v>
      </c>
      <c r="C47" s="57" t="s">
        <v>472</v>
      </c>
      <c r="D47" s="60" t="s">
        <v>70</v>
      </c>
      <c r="E47" s="60">
        <v>1989</v>
      </c>
      <c r="F47" s="60"/>
      <c r="G47" s="60"/>
      <c r="H47" s="60"/>
      <c r="I47" s="60"/>
      <c r="J47" s="60">
        <v>8</v>
      </c>
      <c r="K47" s="60"/>
      <c r="L47" s="60"/>
      <c r="M47" s="60"/>
      <c r="N47" s="57"/>
      <c r="O47" s="113"/>
      <c r="P47" s="114">
        <f t="shared" si="13"/>
        <v>8</v>
      </c>
      <c r="Q47" s="115">
        <f t="shared" si="14"/>
        <v>8</v>
      </c>
      <c r="R47" s="60">
        <f t="shared" si="15"/>
        <v>1</v>
      </c>
      <c r="S47" s="86">
        <f t="shared" si="16"/>
        <v>1</v>
      </c>
      <c r="T47" s="98">
        <f t="shared" si="4"/>
        <v>8</v>
      </c>
      <c r="U47" s="98" t="e">
        <f t="shared" si="5"/>
        <v>#NUM!</v>
      </c>
      <c r="V47" s="98" t="e">
        <f t="shared" si="6"/>
        <v>#NUM!</v>
      </c>
      <c r="W47" s="98" t="e">
        <f t="shared" si="7"/>
        <v>#NUM!</v>
      </c>
      <c r="X47" s="98" t="e">
        <f t="shared" si="8"/>
        <v>#NUM!</v>
      </c>
      <c r="Y47" s="98" t="e">
        <f t="shared" si="9"/>
        <v>#NUM!</v>
      </c>
      <c r="Z47" s="98" t="e">
        <f t="shared" si="10"/>
        <v>#NUM!</v>
      </c>
      <c r="AA47" s="98" t="e">
        <f t="shared" si="11"/>
        <v>#NUM!</v>
      </c>
      <c r="AB47" s="98" t="e">
        <f t="shared" si="12"/>
        <v>#NUM!</v>
      </c>
    </row>
    <row r="48" spans="1:28" ht="13.5" customHeight="1">
      <c r="A48" s="78" t="s">
        <v>559</v>
      </c>
      <c r="B48" s="57" t="s">
        <v>25</v>
      </c>
      <c r="C48" s="57" t="s">
        <v>480</v>
      </c>
      <c r="D48" s="60"/>
      <c r="E48" s="60">
        <v>1989</v>
      </c>
      <c r="F48" s="60"/>
      <c r="G48" s="60"/>
      <c r="H48" s="60"/>
      <c r="I48" s="60"/>
      <c r="J48" s="60"/>
      <c r="K48" s="60">
        <v>8</v>
      </c>
      <c r="L48" s="60"/>
      <c r="M48" s="60"/>
      <c r="N48" s="57"/>
      <c r="O48" s="113"/>
      <c r="P48" s="114">
        <f t="shared" si="13"/>
        <v>8</v>
      </c>
      <c r="Q48" s="115">
        <f t="shared" si="14"/>
        <v>8</v>
      </c>
      <c r="R48" s="60">
        <f t="shared" si="15"/>
        <v>1</v>
      </c>
      <c r="S48" s="86">
        <f t="shared" si="16"/>
        <v>1</v>
      </c>
      <c r="T48" s="98">
        <f t="shared" si="4"/>
        <v>8</v>
      </c>
      <c r="U48" s="98" t="e">
        <f t="shared" si="5"/>
        <v>#NUM!</v>
      </c>
      <c r="V48" s="98" t="e">
        <f t="shared" si="6"/>
        <v>#NUM!</v>
      </c>
      <c r="W48" s="98" t="e">
        <f t="shared" si="7"/>
        <v>#NUM!</v>
      </c>
      <c r="X48" s="98" t="e">
        <f t="shared" si="8"/>
        <v>#NUM!</v>
      </c>
      <c r="Y48" s="98" t="e">
        <f t="shared" si="9"/>
        <v>#NUM!</v>
      </c>
      <c r="Z48" s="98" t="e">
        <f t="shared" si="10"/>
        <v>#NUM!</v>
      </c>
      <c r="AA48" s="98" t="e">
        <f t="shared" si="11"/>
        <v>#NUM!</v>
      </c>
      <c r="AB48" s="98" t="e">
        <f t="shared" si="12"/>
        <v>#NUM!</v>
      </c>
    </row>
    <row r="49" spans="1:28" ht="13.5" customHeight="1">
      <c r="A49" s="78" t="s">
        <v>559</v>
      </c>
      <c r="B49" s="56" t="s">
        <v>12</v>
      </c>
      <c r="C49" s="56" t="s">
        <v>504</v>
      </c>
      <c r="D49" s="60" t="s">
        <v>508</v>
      </c>
      <c r="E49" s="60">
        <v>1984</v>
      </c>
      <c r="F49" s="60"/>
      <c r="G49" s="60"/>
      <c r="H49" s="60"/>
      <c r="I49" s="60"/>
      <c r="J49" s="60"/>
      <c r="K49" s="60"/>
      <c r="L49" s="60">
        <v>8</v>
      </c>
      <c r="M49" s="60"/>
      <c r="N49" s="57"/>
      <c r="O49" s="113"/>
      <c r="P49" s="114">
        <f t="shared" si="13"/>
        <v>8</v>
      </c>
      <c r="Q49" s="115">
        <f t="shared" si="14"/>
        <v>8</v>
      </c>
      <c r="R49" s="60">
        <f t="shared" si="15"/>
        <v>1</v>
      </c>
      <c r="S49" s="86">
        <f t="shared" si="16"/>
        <v>1</v>
      </c>
      <c r="T49" s="98">
        <f t="shared" si="4"/>
        <v>8</v>
      </c>
      <c r="U49" s="98" t="e">
        <f t="shared" si="5"/>
        <v>#NUM!</v>
      </c>
      <c r="V49" s="98" t="e">
        <f t="shared" si="6"/>
        <v>#NUM!</v>
      </c>
      <c r="W49" s="98" t="e">
        <f t="shared" si="7"/>
        <v>#NUM!</v>
      </c>
      <c r="X49" s="98" t="e">
        <f t="shared" si="8"/>
        <v>#NUM!</v>
      </c>
      <c r="Y49" s="98" t="e">
        <f t="shared" si="9"/>
        <v>#NUM!</v>
      </c>
      <c r="Z49" s="98" t="e">
        <f t="shared" si="10"/>
        <v>#NUM!</v>
      </c>
      <c r="AA49" s="98" t="e">
        <f t="shared" si="11"/>
        <v>#NUM!</v>
      </c>
      <c r="AB49" s="98" t="e">
        <f t="shared" si="12"/>
        <v>#NUM!</v>
      </c>
    </row>
    <row r="50" spans="1:28" ht="12.75">
      <c r="A50" s="78" t="s">
        <v>560</v>
      </c>
      <c r="B50" s="56" t="s">
        <v>433</v>
      </c>
      <c r="C50" s="56" t="s">
        <v>296</v>
      </c>
      <c r="D50" s="60" t="s">
        <v>126</v>
      </c>
      <c r="E50" s="60">
        <v>1976</v>
      </c>
      <c r="F50" s="60"/>
      <c r="G50" s="60">
        <v>7</v>
      </c>
      <c r="H50" s="60"/>
      <c r="I50" s="60"/>
      <c r="J50" s="60"/>
      <c r="K50" s="60"/>
      <c r="L50" s="60"/>
      <c r="M50" s="60"/>
      <c r="N50" s="57"/>
      <c r="O50" s="113"/>
      <c r="P50" s="114">
        <f t="shared" si="13"/>
        <v>7</v>
      </c>
      <c r="Q50" s="115">
        <f t="shared" si="14"/>
        <v>7</v>
      </c>
      <c r="R50" s="60">
        <f t="shared" si="15"/>
        <v>1</v>
      </c>
      <c r="S50" s="86">
        <f t="shared" si="16"/>
        <v>1</v>
      </c>
      <c r="T50" s="98">
        <f t="shared" si="4"/>
        <v>7</v>
      </c>
      <c r="U50" s="98" t="e">
        <f t="shared" si="5"/>
        <v>#NUM!</v>
      </c>
      <c r="V50" s="98" t="e">
        <f t="shared" si="6"/>
        <v>#NUM!</v>
      </c>
      <c r="W50" s="98" t="e">
        <f t="shared" si="7"/>
        <v>#NUM!</v>
      </c>
      <c r="X50" s="98" t="e">
        <f t="shared" si="8"/>
        <v>#NUM!</v>
      </c>
      <c r="Y50" s="98" t="e">
        <f t="shared" si="9"/>
        <v>#NUM!</v>
      </c>
      <c r="Z50" s="98" t="e">
        <f t="shared" si="10"/>
        <v>#NUM!</v>
      </c>
      <c r="AA50" s="98" t="e">
        <f t="shared" si="11"/>
        <v>#NUM!</v>
      </c>
      <c r="AB50" s="98" t="e">
        <f t="shared" si="12"/>
        <v>#NUM!</v>
      </c>
    </row>
    <row r="51" spans="1:28" ht="13.5" customHeight="1">
      <c r="A51" s="78" t="s">
        <v>560</v>
      </c>
      <c r="B51" s="56" t="s">
        <v>13</v>
      </c>
      <c r="C51" s="56" t="s">
        <v>65</v>
      </c>
      <c r="D51" s="60" t="s">
        <v>92</v>
      </c>
      <c r="E51" s="60">
        <v>1990</v>
      </c>
      <c r="F51" s="60"/>
      <c r="G51" s="60"/>
      <c r="H51" s="60"/>
      <c r="I51" s="60">
        <v>7</v>
      </c>
      <c r="J51" s="60"/>
      <c r="K51" s="60"/>
      <c r="L51" s="60"/>
      <c r="M51" s="60"/>
      <c r="N51" s="60"/>
      <c r="O51" s="113"/>
      <c r="P51" s="114">
        <f t="shared" si="13"/>
        <v>7</v>
      </c>
      <c r="Q51" s="115">
        <f t="shared" si="14"/>
        <v>7</v>
      </c>
      <c r="R51" s="60">
        <f t="shared" si="15"/>
        <v>1</v>
      </c>
      <c r="S51" s="86">
        <f t="shared" si="16"/>
        <v>1</v>
      </c>
      <c r="T51" s="98">
        <f t="shared" si="4"/>
        <v>7</v>
      </c>
      <c r="U51" s="98" t="e">
        <f t="shared" si="5"/>
        <v>#NUM!</v>
      </c>
      <c r="V51" s="98" t="e">
        <f t="shared" si="6"/>
        <v>#NUM!</v>
      </c>
      <c r="W51" s="98" t="e">
        <f t="shared" si="7"/>
        <v>#NUM!</v>
      </c>
      <c r="X51" s="98" t="e">
        <f t="shared" si="8"/>
        <v>#NUM!</v>
      </c>
      <c r="Y51" s="98" t="e">
        <f t="shared" si="9"/>
        <v>#NUM!</v>
      </c>
      <c r="Z51" s="98" t="e">
        <f t="shared" si="10"/>
        <v>#NUM!</v>
      </c>
      <c r="AA51" s="98" t="e">
        <f t="shared" si="11"/>
        <v>#NUM!</v>
      </c>
      <c r="AB51" s="98" t="e">
        <f t="shared" si="12"/>
        <v>#NUM!</v>
      </c>
    </row>
    <row r="52" spans="1:28" ht="13.5" customHeight="1">
      <c r="A52" s="78" t="s">
        <v>560</v>
      </c>
      <c r="B52" s="57" t="s">
        <v>12</v>
      </c>
      <c r="C52" s="57" t="s">
        <v>37</v>
      </c>
      <c r="D52" s="60" t="s">
        <v>70</v>
      </c>
      <c r="E52" s="60">
        <v>1983</v>
      </c>
      <c r="F52" s="60"/>
      <c r="G52" s="60"/>
      <c r="H52" s="60"/>
      <c r="I52" s="60"/>
      <c r="J52" s="60">
        <v>7</v>
      </c>
      <c r="K52" s="60"/>
      <c r="L52" s="60"/>
      <c r="M52" s="60"/>
      <c r="N52" s="60"/>
      <c r="O52" s="75"/>
      <c r="P52" s="114">
        <f t="shared" si="13"/>
        <v>7</v>
      </c>
      <c r="Q52" s="115">
        <f t="shared" si="14"/>
        <v>7</v>
      </c>
      <c r="R52" s="60">
        <f t="shared" si="15"/>
        <v>1</v>
      </c>
      <c r="S52" s="86">
        <f t="shared" si="16"/>
        <v>1</v>
      </c>
      <c r="T52" s="98">
        <f t="shared" si="4"/>
        <v>7</v>
      </c>
      <c r="U52" s="98" t="e">
        <f t="shared" si="5"/>
        <v>#NUM!</v>
      </c>
      <c r="V52" s="98" t="e">
        <f t="shared" si="6"/>
        <v>#NUM!</v>
      </c>
      <c r="W52" s="98" t="e">
        <f t="shared" si="7"/>
        <v>#NUM!</v>
      </c>
      <c r="X52" s="98" t="e">
        <f t="shared" si="8"/>
        <v>#NUM!</v>
      </c>
      <c r="Y52" s="98" t="e">
        <f t="shared" si="9"/>
        <v>#NUM!</v>
      </c>
      <c r="Z52" s="98" t="e">
        <f t="shared" si="10"/>
        <v>#NUM!</v>
      </c>
      <c r="AA52" s="98" t="e">
        <f t="shared" si="11"/>
        <v>#NUM!</v>
      </c>
      <c r="AB52" s="98" t="e">
        <f t="shared" si="12"/>
        <v>#NUM!</v>
      </c>
    </row>
    <row r="53" spans="1:28" ht="13.5" customHeight="1">
      <c r="A53" s="78" t="s">
        <v>560</v>
      </c>
      <c r="B53" s="56" t="s">
        <v>31</v>
      </c>
      <c r="C53" s="56" t="s">
        <v>505</v>
      </c>
      <c r="D53" s="60" t="s">
        <v>496</v>
      </c>
      <c r="E53" s="60">
        <v>1976</v>
      </c>
      <c r="F53" s="60"/>
      <c r="G53" s="60"/>
      <c r="H53" s="60"/>
      <c r="I53" s="60"/>
      <c r="J53" s="60"/>
      <c r="K53" s="60"/>
      <c r="L53" s="60">
        <v>7</v>
      </c>
      <c r="M53" s="60"/>
      <c r="N53" s="60"/>
      <c r="O53" s="75"/>
      <c r="P53" s="114">
        <f t="shared" si="13"/>
        <v>7</v>
      </c>
      <c r="Q53" s="115">
        <f t="shared" si="14"/>
        <v>7</v>
      </c>
      <c r="R53" s="60">
        <f t="shared" si="15"/>
        <v>1</v>
      </c>
      <c r="S53" s="86">
        <f t="shared" si="16"/>
        <v>1</v>
      </c>
      <c r="T53" s="98">
        <f t="shared" si="4"/>
        <v>7</v>
      </c>
      <c r="U53" s="98" t="e">
        <f t="shared" si="5"/>
        <v>#NUM!</v>
      </c>
      <c r="V53" s="98" t="e">
        <f t="shared" si="6"/>
        <v>#NUM!</v>
      </c>
      <c r="W53" s="98" t="e">
        <f t="shared" si="7"/>
        <v>#NUM!</v>
      </c>
      <c r="X53" s="98" t="e">
        <f t="shared" si="8"/>
        <v>#NUM!</v>
      </c>
      <c r="Y53" s="98" t="e">
        <f t="shared" si="9"/>
        <v>#NUM!</v>
      </c>
      <c r="Z53" s="98" t="e">
        <f t="shared" si="10"/>
        <v>#NUM!</v>
      </c>
      <c r="AA53" s="98" t="e">
        <f t="shared" si="11"/>
        <v>#NUM!</v>
      </c>
      <c r="AB53" s="98" t="e">
        <f t="shared" si="12"/>
        <v>#NUM!</v>
      </c>
    </row>
    <row r="54" spans="1:28" ht="13.5" customHeight="1">
      <c r="A54" s="78" t="s">
        <v>560</v>
      </c>
      <c r="B54" s="56" t="s">
        <v>13</v>
      </c>
      <c r="C54" s="56" t="s">
        <v>551</v>
      </c>
      <c r="D54" s="60" t="s">
        <v>552</v>
      </c>
      <c r="E54" s="60">
        <v>1976</v>
      </c>
      <c r="F54" s="60"/>
      <c r="G54" s="60"/>
      <c r="H54" s="60"/>
      <c r="I54" s="60"/>
      <c r="J54" s="60"/>
      <c r="K54" s="60"/>
      <c r="L54" s="60"/>
      <c r="M54" s="60">
        <v>7</v>
      </c>
      <c r="N54" s="57"/>
      <c r="O54" s="75"/>
      <c r="P54" s="114">
        <f t="shared" si="13"/>
        <v>7</v>
      </c>
      <c r="Q54" s="115">
        <f t="shared" si="14"/>
        <v>7</v>
      </c>
      <c r="R54" s="60">
        <f t="shared" si="15"/>
        <v>1</v>
      </c>
      <c r="S54" s="86">
        <f t="shared" si="16"/>
        <v>1</v>
      </c>
      <c r="T54" s="98">
        <f t="shared" si="4"/>
        <v>7</v>
      </c>
      <c r="U54" s="98" t="e">
        <f t="shared" si="5"/>
        <v>#NUM!</v>
      </c>
      <c r="V54" s="98" t="e">
        <f t="shared" si="6"/>
        <v>#NUM!</v>
      </c>
      <c r="W54" s="98" t="e">
        <f t="shared" si="7"/>
        <v>#NUM!</v>
      </c>
      <c r="X54" s="98" t="e">
        <f t="shared" si="8"/>
        <v>#NUM!</v>
      </c>
      <c r="Y54" s="98" t="e">
        <f t="shared" si="9"/>
        <v>#NUM!</v>
      </c>
      <c r="Z54" s="98" t="e">
        <f t="shared" si="10"/>
        <v>#NUM!</v>
      </c>
      <c r="AA54" s="98" t="e">
        <f t="shared" si="11"/>
        <v>#NUM!</v>
      </c>
      <c r="AB54" s="98" t="e">
        <f t="shared" si="12"/>
        <v>#NUM!</v>
      </c>
    </row>
    <row r="55" spans="1:28" ht="13.5" customHeight="1">
      <c r="A55" s="78" t="s">
        <v>271</v>
      </c>
      <c r="B55" s="56" t="s">
        <v>14</v>
      </c>
      <c r="C55" s="56" t="s">
        <v>134</v>
      </c>
      <c r="D55" s="60" t="s">
        <v>92</v>
      </c>
      <c r="E55" s="60">
        <v>1971</v>
      </c>
      <c r="F55" s="60"/>
      <c r="G55" s="60">
        <v>6</v>
      </c>
      <c r="H55" s="60"/>
      <c r="I55" s="60"/>
      <c r="J55" s="60"/>
      <c r="K55" s="60"/>
      <c r="L55" s="60"/>
      <c r="M55" s="60"/>
      <c r="N55" s="57"/>
      <c r="O55" s="75"/>
      <c r="P55" s="114">
        <f t="shared" si="13"/>
        <v>6</v>
      </c>
      <c r="Q55" s="115">
        <f t="shared" si="14"/>
        <v>6</v>
      </c>
      <c r="R55" s="60">
        <f t="shared" si="15"/>
        <v>1</v>
      </c>
      <c r="S55" s="86">
        <f t="shared" si="16"/>
        <v>1</v>
      </c>
      <c r="T55" s="98">
        <f t="shared" si="4"/>
        <v>6</v>
      </c>
      <c r="U55" s="98" t="e">
        <f t="shared" si="5"/>
        <v>#NUM!</v>
      </c>
      <c r="V55" s="98" t="e">
        <f t="shared" si="6"/>
        <v>#NUM!</v>
      </c>
      <c r="W55" s="98" t="e">
        <f t="shared" si="7"/>
        <v>#NUM!</v>
      </c>
      <c r="X55" s="98" t="e">
        <f t="shared" si="8"/>
        <v>#NUM!</v>
      </c>
      <c r="Y55" s="98" t="e">
        <f t="shared" si="9"/>
        <v>#NUM!</v>
      </c>
      <c r="Z55" s="98" t="e">
        <f t="shared" si="10"/>
        <v>#NUM!</v>
      </c>
      <c r="AA55" s="98" t="e">
        <f t="shared" si="11"/>
        <v>#NUM!</v>
      </c>
      <c r="AB55" s="98" t="e">
        <f t="shared" si="12"/>
        <v>#NUM!</v>
      </c>
    </row>
    <row r="56" spans="1:28" ht="13.5" customHeight="1">
      <c r="A56" s="78" t="s">
        <v>272</v>
      </c>
      <c r="B56" s="56" t="s">
        <v>12</v>
      </c>
      <c r="C56" s="56" t="s">
        <v>553</v>
      </c>
      <c r="D56" s="60" t="s">
        <v>554</v>
      </c>
      <c r="E56" s="60"/>
      <c r="F56" s="60"/>
      <c r="G56" s="60"/>
      <c r="H56" s="60"/>
      <c r="I56" s="60"/>
      <c r="J56" s="60"/>
      <c r="K56" s="60"/>
      <c r="L56" s="60"/>
      <c r="M56" s="60">
        <v>5</v>
      </c>
      <c r="N56" s="57"/>
      <c r="O56" s="75"/>
      <c r="P56" s="114">
        <f t="shared" si="13"/>
        <v>5</v>
      </c>
      <c r="Q56" s="115">
        <f t="shared" si="14"/>
        <v>5</v>
      </c>
      <c r="R56" s="60">
        <f t="shared" si="15"/>
        <v>1</v>
      </c>
      <c r="S56" s="86">
        <f t="shared" si="16"/>
        <v>1</v>
      </c>
      <c r="T56" s="98">
        <f t="shared" si="4"/>
        <v>5</v>
      </c>
      <c r="U56" s="98" t="e">
        <f t="shared" si="5"/>
        <v>#NUM!</v>
      </c>
      <c r="V56" s="98" t="e">
        <f t="shared" si="6"/>
        <v>#NUM!</v>
      </c>
      <c r="W56" s="98" t="e">
        <f t="shared" si="7"/>
        <v>#NUM!</v>
      </c>
      <c r="X56" s="98" t="e">
        <f t="shared" si="8"/>
        <v>#NUM!</v>
      </c>
      <c r="Y56" s="98" t="e">
        <f t="shared" si="9"/>
        <v>#NUM!</v>
      </c>
      <c r="Z56" s="98" t="e">
        <f t="shared" si="10"/>
        <v>#NUM!</v>
      </c>
      <c r="AA56" s="98" t="e">
        <f t="shared" si="11"/>
        <v>#NUM!</v>
      </c>
      <c r="AB56" s="98" t="e">
        <f t="shared" si="12"/>
        <v>#NUM!</v>
      </c>
    </row>
    <row r="57" spans="1:28" ht="13.5" customHeight="1">
      <c r="A57" s="78" t="s">
        <v>273</v>
      </c>
      <c r="B57" s="57" t="s">
        <v>452</v>
      </c>
      <c r="C57" s="57" t="s">
        <v>166</v>
      </c>
      <c r="D57" s="60" t="s">
        <v>453</v>
      </c>
      <c r="E57" s="60">
        <v>1977</v>
      </c>
      <c r="F57" s="60"/>
      <c r="G57" s="60"/>
      <c r="H57" s="60"/>
      <c r="I57" s="60">
        <v>4</v>
      </c>
      <c r="J57" s="60"/>
      <c r="K57" s="60"/>
      <c r="L57" s="60"/>
      <c r="M57" s="60"/>
      <c r="N57" s="57"/>
      <c r="O57" s="75"/>
      <c r="P57" s="114">
        <f t="shared" si="13"/>
        <v>4</v>
      </c>
      <c r="Q57" s="115">
        <f t="shared" si="14"/>
        <v>4</v>
      </c>
      <c r="R57" s="60">
        <f t="shared" si="15"/>
        <v>1</v>
      </c>
      <c r="S57" s="86">
        <f t="shared" si="16"/>
        <v>1</v>
      </c>
      <c r="T57" s="98">
        <f t="shared" si="4"/>
        <v>4</v>
      </c>
      <c r="U57" s="98" t="e">
        <f t="shared" si="5"/>
        <v>#NUM!</v>
      </c>
      <c r="V57" s="98" t="e">
        <f t="shared" si="6"/>
        <v>#NUM!</v>
      </c>
      <c r="W57" s="98" t="e">
        <f t="shared" si="7"/>
        <v>#NUM!</v>
      </c>
      <c r="X57" s="98" t="e">
        <f t="shared" si="8"/>
        <v>#NUM!</v>
      </c>
      <c r="Y57" s="98" t="e">
        <f t="shared" si="9"/>
        <v>#NUM!</v>
      </c>
      <c r="Z57" s="98" t="e">
        <f t="shared" si="10"/>
        <v>#NUM!</v>
      </c>
      <c r="AA57" s="98" t="e">
        <f t="shared" si="11"/>
        <v>#NUM!</v>
      </c>
      <c r="AB57" s="98" t="e">
        <f t="shared" si="12"/>
        <v>#NUM!</v>
      </c>
    </row>
    <row r="58" spans="1:28" ht="13.5" customHeight="1">
      <c r="A58" s="78" t="s">
        <v>561</v>
      </c>
      <c r="B58" s="57" t="s">
        <v>164</v>
      </c>
      <c r="C58" s="57" t="s">
        <v>207</v>
      </c>
      <c r="D58" s="60" t="s">
        <v>70</v>
      </c>
      <c r="E58" s="60">
        <v>1980</v>
      </c>
      <c r="F58" s="60">
        <v>3</v>
      </c>
      <c r="G58" s="60"/>
      <c r="H58" s="60"/>
      <c r="I58" s="60"/>
      <c r="J58" s="60"/>
      <c r="K58" s="60"/>
      <c r="L58" s="60"/>
      <c r="M58" s="60"/>
      <c r="N58" s="57"/>
      <c r="O58" s="75"/>
      <c r="P58" s="114">
        <f t="shared" si="13"/>
        <v>3</v>
      </c>
      <c r="Q58" s="115">
        <f t="shared" si="14"/>
        <v>3</v>
      </c>
      <c r="R58" s="60">
        <f t="shared" si="15"/>
        <v>1</v>
      </c>
      <c r="S58" s="86">
        <f t="shared" si="16"/>
        <v>1</v>
      </c>
      <c r="T58" s="98">
        <f t="shared" si="4"/>
        <v>3</v>
      </c>
      <c r="U58" s="98" t="e">
        <f t="shared" si="5"/>
        <v>#NUM!</v>
      </c>
      <c r="V58" s="98" t="e">
        <f t="shared" si="6"/>
        <v>#NUM!</v>
      </c>
      <c r="W58" s="98" t="e">
        <f t="shared" si="7"/>
        <v>#NUM!</v>
      </c>
      <c r="X58" s="98" t="e">
        <f t="shared" si="8"/>
        <v>#NUM!</v>
      </c>
      <c r="Y58" s="98" t="e">
        <f t="shared" si="9"/>
        <v>#NUM!</v>
      </c>
      <c r="Z58" s="98" t="e">
        <f t="shared" si="10"/>
        <v>#NUM!</v>
      </c>
      <c r="AA58" s="98" t="e">
        <f t="shared" si="11"/>
        <v>#NUM!</v>
      </c>
      <c r="AB58" s="98" t="e">
        <f t="shared" si="12"/>
        <v>#NUM!</v>
      </c>
    </row>
    <row r="59" spans="1:28" ht="13.5" customHeight="1">
      <c r="A59" s="78" t="s">
        <v>561</v>
      </c>
      <c r="B59" s="56" t="s">
        <v>36</v>
      </c>
      <c r="C59" s="56" t="s">
        <v>295</v>
      </c>
      <c r="D59" s="60" t="s">
        <v>70</v>
      </c>
      <c r="E59" s="60">
        <v>1990</v>
      </c>
      <c r="F59" s="60"/>
      <c r="G59" s="60"/>
      <c r="H59" s="60"/>
      <c r="I59" s="60"/>
      <c r="J59" s="60">
        <v>3</v>
      </c>
      <c r="K59" s="60"/>
      <c r="L59" s="60"/>
      <c r="M59" s="60"/>
      <c r="N59" s="60"/>
      <c r="O59" s="75"/>
      <c r="P59" s="114">
        <f t="shared" si="13"/>
        <v>3</v>
      </c>
      <c r="Q59" s="115">
        <f t="shared" si="14"/>
        <v>3</v>
      </c>
      <c r="R59" s="60">
        <f t="shared" si="15"/>
        <v>1</v>
      </c>
      <c r="S59" s="86">
        <f t="shared" si="16"/>
        <v>1</v>
      </c>
      <c r="T59" s="98">
        <f t="shared" si="4"/>
        <v>3</v>
      </c>
      <c r="U59" s="98" t="e">
        <f t="shared" si="5"/>
        <v>#NUM!</v>
      </c>
      <c r="V59" s="98" t="e">
        <f t="shared" si="6"/>
        <v>#NUM!</v>
      </c>
      <c r="W59" s="98" t="e">
        <f t="shared" si="7"/>
        <v>#NUM!</v>
      </c>
      <c r="X59" s="98" t="e">
        <f t="shared" si="8"/>
        <v>#NUM!</v>
      </c>
      <c r="Y59" s="98" t="e">
        <f t="shared" si="9"/>
        <v>#NUM!</v>
      </c>
      <c r="Z59" s="98" t="e">
        <f t="shared" si="10"/>
        <v>#NUM!</v>
      </c>
      <c r="AA59" s="98" t="e">
        <f t="shared" si="11"/>
        <v>#NUM!</v>
      </c>
      <c r="AB59" s="98" t="e">
        <f t="shared" si="12"/>
        <v>#NUM!</v>
      </c>
    </row>
    <row r="60" spans="1:28" ht="13.5" customHeight="1">
      <c r="A60" s="78" t="s">
        <v>561</v>
      </c>
      <c r="B60" s="56" t="s">
        <v>14</v>
      </c>
      <c r="C60" s="56" t="s">
        <v>514</v>
      </c>
      <c r="D60" s="60" t="s">
        <v>555</v>
      </c>
      <c r="E60" s="60">
        <v>1975</v>
      </c>
      <c r="F60" s="60"/>
      <c r="G60" s="60"/>
      <c r="H60" s="60"/>
      <c r="I60" s="60"/>
      <c r="J60" s="60"/>
      <c r="K60" s="60"/>
      <c r="L60" s="60"/>
      <c r="M60" s="117">
        <v>3</v>
      </c>
      <c r="N60" s="57"/>
      <c r="O60" s="75"/>
      <c r="P60" s="114">
        <f t="shared" si="13"/>
        <v>3</v>
      </c>
      <c r="Q60" s="115">
        <f t="shared" si="14"/>
        <v>3</v>
      </c>
      <c r="R60" s="60">
        <f t="shared" si="15"/>
        <v>1</v>
      </c>
      <c r="S60" s="86">
        <f t="shared" si="16"/>
        <v>1</v>
      </c>
      <c r="T60" s="98">
        <f t="shared" si="4"/>
        <v>3</v>
      </c>
      <c r="U60" s="98" t="e">
        <f t="shared" si="5"/>
        <v>#NUM!</v>
      </c>
      <c r="V60" s="98" t="e">
        <f t="shared" si="6"/>
        <v>#NUM!</v>
      </c>
      <c r="W60" s="98" t="e">
        <f t="shared" si="7"/>
        <v>#NUM!</v>
      </c>
      <c r="X60" s="98" t="e">
        <f t="shared" si="8"/>
        <v>#NUM!</v>
      </c>
      <c r="Y60" s="98" t="e">
        <f t="shared" si="9"/>
        <v>#NUM!</v>
      </c>
      <c r="Z60" s="98" t="e">
        <f t="shared" si="10"/>
        <v>#NUM!</v>
      </c>
      <c r="AA60" s="98" t="e">
        <f t="shared" si="11"/>
        <v>#NUM!</v>
      </c>
      <c r="AB60" s="98" t="e">
        <f t="shared" si="12"/>
        <v>#NUM!</v>
      </c>
    </row>
    <row r="61" spans="1:28" ht="13.5" customHeight="1">
      <c r="A61" s="78" t="s">
        <v>338</v>
      </c>
      <c r="B61" s="56" t="s">
        <v>26</v>
      </c>
      <c r="C61" s="56" t="s">
        <v>556</v>
      </c>
      <c r="D61" s="60" t="s">
        <v>554</v>
      </c>
      <c r="E61" s="60">
        <v>1975</v>
      </c>
      <c r="F61" s="60"/>
      <c r="G61" s="60"/>
      <c r="H61" s="60"/>
      <c r="I61" s="60"/>
      <c r="J61" s="60"/>
      <c r="K61" s="60"/>
      <c r="L61" s="60"/>
      <c r="M61" s="117">
        <v>2</v>
      </c>
      <c r="N61" s="57"/>
      <c r="O61" s="75"/>
      <c r="P61" s="114">
        <f t="shared" si="13"/>
        <v>2</v>
      </c>
      <c r="Q61" s="115">
        <f t="shared" si="14"/>
        <v>2</v>
      </c>
      <c r="R61" s="60">
        <f t="shared" si="15"/>
        <v>1</v>
      </c>
      <c r="S61" s="86">
        <f t="shared" si="16"/>
        <v>1</v>
      </c>
      <c r="T61" s="98">
        <f t="shared" si="4"/>
        <v>2</v>
      </c>
      <c r="U61" s="98" t="e">
        <f t="shared" si="5"/>
        <v>#NUM!</v>
      </c>
      <c r="V61" s="98" t="e">
        <f t="shared" si="6"/>
        <v>#NUM!</v>
      </c>
      <c r="W61" s="98" t="e">
        <f t="shared" si="7"/>
        <v>#NUM!</v>
      </c>
      <c r="X61" s="98" t="e">
        <f t="shared" si="8"/>
        <v>#NUM!</v>
      </c>
      <c r="Y61" s="98" t="e">
        <f t="shared" si="9"/>
        <v>#NUM!</v>
      </c>
      <c r="Z61" s="98" t="e">
        <f t="shared" si="10"/>
        <v>#NUM!</v>
      </c>
      <c r="AA61" s="98" t="e">
        <f t="shared" si="11"/>
        <v>#NUM!</v>
      </c>
      <c r="AB61" s="98" t="e">
        <f t="shared" si="12"/>
        <v>#NUM!</v>
      </c>
    </row>
    <row r="62" spans="1:28" ht="13.5" customHeight="1">
      <c r="A62" s="78" t="s">
        <v>339</v>
      </c>
      <c r="B62" s="57" t="s">
        <v>12</v>
      </c>
      <c r="C62" s="57" t="s">
        <v>301</v>
      </c>
      <c r="D62" s="60"/>
      <c r="E62" s="60">
        <v>1976</v>
      </c>
      <c r="F62" s="60"/>
      <c r="G62" s="60"/>
      <c r="H62" s="60"/>
      <c r="I62" s="60"/>
      <c r="J62" s="60">
        <v>1</v>
      </c>
      <c r="K62" s="60"/>
      <c r="L62" s="60"/>
      <c r="M62" s="117"/>
      <c r="N62" s="57"/>
      <c r="O62" s="75"/>
      <c r="P62" s="114">
        <f t="shared" si="13"/>
        <v>1</v>
      </c>
      <c r="Q62" s="115">
        <f t="shared" si="14"/>
        <v>1</v>
      </c>
      <c r="R62" s="60">
        <f t="shared" si="15"/>
        <v>1</v>
      </c>
      <c r="S62" s="86">
        <f t="shared" si="16"/>
        <v>1</v>
      </c>
      <c r="T62" s="98">
        <f t="shared" si="4"/>
        <v>1</v>
      </c>
      <c r="U62" s="98" t="e">
        <f t="shared" si="5"/>
        <v>#NUM!</v>
      </c>
      <c r="V62" s="98" t="e">
        <f t="shared" si="6"/>
        <v>#NUM!</v>
      </c>
      <c r="W62" s="98" t="e">
        <f t="shared" si="7"/>
        <v>#NUM!</v>
      </c>
      <c r="X62" s="98" t="e">
        <f t="shared" si="8"/>
        <v>#NUM!</v>
      </c>
      <c r="Y62" s="98" t="e">
        <f t="shared" si="9"/>
        <v>#NUM!</v>
      </c>
      <c r="Z62" s="98" t="e">
        <f t="shared" si="10"/>
        <v>#NUM!</v>
      </c>
      <c r="AA62" s="98" t="e">
        <f t="shared" si="11"/>
        <v>#NUM!</v>
      </c>
      <c r="AB62" s="98" t="e">
        <f t="shared" si="12"/>
        <v>#NUM!</v>
      </c>
    </row>
    <row r="63" spans="1:28" ht="13.5" customHeight="1">
      <c r="A63" s="78" t="s">
        <v>340</v>
      </c>
      <c r="B63" s="57"/>
      <c r="C63" s="57"/>
      <c r="D63" s="60"/>
      <c r="E63" s="60"/>
      <c r="F63" s="60"/>
      <c r="G63" s="60"/>
      <c r="H63" s="60"/>
      <c r="I63" s="60"/>
      <c r="J63" s="60"/>
      <c r="K63" s="60"/>
      <c r="L63" s="60"/>
      <c r="M63" s="117"/>
      <c r="N63" s="60"/>
      <c r="O63" s="75"/>
      <c r="P63" s="114">
        <f t="shared" si="13"/>
        <v>0</v>
      </c>
      <c r="Q63" s="115">
        <f t="shared" si="14"/>
        <v>0</v>
      </c>
      <c r="R63" s="60">
        <f t="shared" si="15"/>
        <v>0</v>
      </c>
      <c r="S63" s="86">
        <f t="shared" si="16"/>
        <v>0</v>
      </c>
      <c r="T63" s="98" t="e">
        <f t="shared" si="4"/>
        <v>#NUM!</v>
      </c>
      <c r="U63" s="98" t="e">
        <f t="shared" si="5"/>
        <v>#NUM!</v>
      </c>
      <c r="V63" s="98" t="e">
        <f t="shared" si="6"/>
        <v>#NUM!</v>
      </c>
      <c r="W63" s="98" t="e">
        <f t="shared" si="7"/>
        <v>#NUM!</v>
      </c>
      <c r="X63" s="98" t="e">
        <f t="shared" si="8"/>
        <v>#NUM!</v>
      </c>
      <c r="Y63" s="98" t="e">
        <f t="shared" si="9"/>
        <v>#NUM!</v>
      </c>
      <c r="Z63" s="98" t="e">
        <f t="shared" si="10"/>
        <v>#NUM!</v>
      </c>
      <c r="AA63" s="98" t="e">
        <f t="shared" si="11"/>
        <v>#NUM!</v>
      </c>
      <c r="AB63" s="98" t="e">
        <f t="shared" si="12"/>
        <v>#NUM!</v>
      </c>
    </row>
    <row r="64" spans="1:28" ht="13.5" customHeight="1">
      <c r="A64" s="78" t="s">
        <v>341</v>
      </c>
      <c r="B64" s="57"/>
      <c r="C64" s="57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75"/>
      <c r="P64" s="114">
        <f t="shared" si="13"/>
        <v>0</v>
      </c>
      <c r="Q64" s="115">
        <f t="shared" si="14"/>
        <v>0</v>
      </c>
      <c r="R64" s="60">
        <f t="shared" si="15"/>
        <v>0</v>
      </c>
      <c r="S64" s="86">
        <f t="shared" si="16"/>
        <v>0</v>
      </c>
      <c r="T64" s="98" t="e">
        <f t="shared" si="4"/>
        <v>#NUM!</v>
      </c>
      <c r="U64" s="98" t="e">
        <f t="shared" si="5"/>
        <v>#NUM!</v>
      </c>
      <c r="V64" s="98" t="e">
        <f t="shared" si="6"/>
        <v>#NUM!</v>
      </c>
      <c r="W64" s="98" t="e">
        <f t="shared" si="7"/>
        <v>#NUM!</v>
      </c>
      <c r="X64" s="98" t="e">
        <f t="shared" si="8"/>
        <v>#NUM!</v>
      </c>
      <c r="Y64" s="98" t="e">
        <f t="shared" si="9"/>
        <v>#NUM!</v>
      </c>
      <c r="Z64" s="98" t="e">
        <f t="shared" si="10"/>
        <v>#NUM!</v>
      </c>
      <c r="AA64" s="98" t="e">
        <f t="shared" si="11"/>
        <v>#NUM!</v>
      </c>
      <c r="AB64" s="98" t="e">
        <f t="shared" si="12"/>
        <v>#NUM!</v>
      </c>
    </row>
    <row r="65" spans="1:28" ht="13.5" customHeight="1">
      <c r="A65" s="78" t="s">
        <v>342</v>
      </c>
      <c r="B65" s="87"/>
      <c r="C65" s="87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57"/>
      <c r="O65" s="75"/>
      <c r="P65" s="114">
        <f t="shared" si="13"/>
        <v>0</v>
      </c>
      <c r="Q65" s="115">
        <f t="shared" si="14"/>
        <v>0</v>
      </c>
      <c r="R65" s="60">
        <f t="shared" si="15"/>
        <v>0</v>
      </c>
      <c r="S65" s="86">
        <f t="shared" si="16"/>
        <v>0</v>
      </c>
      <c r="T65" s="98" t="e">
        <f t="shared" si="4"/>
        <v>#NUM!</v>
      </c>
      <c r="U65" s="98" t="e">
        <f t="shared" si="5"/>
        <v>#NUM!</v>
      </c>
      <c r="V65" s="98" t="e">
        <f t="shared" si="6"/>
        <v>#NUM!</v>
      </c>
      <c r="W65" s="98" t="e">
        <f t="shared" si="7"/>
        <v>#NUM!</v>
      </c>
      <c r="X65" s="98" t="e">
        <f t="shared" si="8"/>
        <v>#NUM!</v>
      </c>
      <c r="Y65" s="98" t="e">
        <f t="shared" si="9"/>
        <v>#NUM!</v>
      </c>
      <c r="Z65" s="98" t="e">
        <f t="shared" si="10"/>
        <v>#NUM!</v>
      </c>
      <c r="AA65" s="98" t="e">
        <f t="shared" si="11"/>
        <v>#NUM!</v>
      </c>
      <c r="AB65" s="98" t="e">
        <f t="shared" si="12"/>
        <v>#NUM!</v>
      </c>
    </row>
    <row r="66" spans="1:28" ht="13.5" customHeight="1">
      <c r="A66" s="78" t="s">
        <v>343</v>
      </c>
      <c r="B66" s="87"/>
      <c r="C66" s="87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75"/>
      <c r="P66" s="114">
        <f t="shared" si="13"/>
        <v>0</v>
      </c>
      <c r="Q66" s="115">
        <f t="shared" si="14"/>
        <v>0</v>
      </c>
      <c r="R66" s="60">
        <f t="shared" si="15"/>
        <v>0</v>
      </c>
      <c r="S66" s="86">
        <f t="shared" si="16"/>
        <v>0</v>
      </c>
      <c r="T66" s="98" t="e">
        <f t="shared" si="4"/>
        <v>#NUM!</v>
      </c>
      <c r="U66" s="98" t="e">
        <f t="shared" si="5"/>
        <v>#NUM!</v>
      </c>
      <c r="V66" s="98" t="e">
        <f t="shared" si="6"/>
        <v>#NUM!</v>
      </c>
      <c r="W66" s="98" t="e">
        <f t="shared" si="7"/>
        <v>#NUM!</v>
      </c>
      <c r="X66" s="98" t="e">
        <f t="shared" si="8"/>
        <v>#NUM!</v>
      </c>
      <c r="Y66" s="98" t="e">
        <f t="shared" si="9"/>
        <v>#NUM!</v>
      </c>
      <c r="Z66" s="98" t="e">
        <f t="shared" si="10"/>
        <v>#NUM!</v>
      </c>
      <c r="AA66" s="98" t="e">
        <f t="shared" si="11"/>
        <v>#NUM!</v>
      </c>
      <c r="AB66" s="98" t="e">
        <f t="shared" si="12"/>
        <v>#NUM!</v>
      </c>
    </row>
    <row r="67" spans="1:28" ht="13.5" customHeight="1">
      <c r="A67" s="78" t="s">
        <v>344</v>
      </c>
      <c r="B67" s="56"/>
      <c r="C67" s="5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57"/>
      <c r="O67" s="75"/>
      <c r="P67" s="114">
        <f t="shared" si="13"/>
        <v>0</v>
      </c>
      <c r="Q67" s="115">
        <f t="shared" si="14"/>
        <v>0</v>
      </c>
      <c r="R67" s="60">
        <f t="shared" si="15"/>
        <v>0</v>
      </c>
      <c r="S67" s="86">
        <f t="shared" si="16"/>
        <v>0</v>
      </c>
      <c r="T67" s="98" t="e">
        <f t="shared" si="4"/>
        <v>#NUM!</v>
      </c>
      <c r="U67" s="98" t="e">
        <f t="shared" si="5"/>
        <v>#NUM!</v>
      </c>
      <c r="V67" s="98" t="e">
        <f t="shared" si="6"/>
        <v>#NUM!</v>
      </c>
      <c r="W67" s="98" t="e">
        <f t="shared" si="7"/>
        <v>#NUM!</v>
      </c>
      <c r="X67" s="98" t="e">
        <f t="shared" si="8"/>
        <v>#NUM!</v>
      </c>
      <c r="Y67" s="98" t="e">
        <f t="shared" si="9"/>
        <v>#NUM!</v>
      </c>
      <c r="Z67" s="98" t="e">
        <f t="shared" si="10"/>
        <v>#NUM!</v>
      </c>
      <c r="AA67" s="98" t="e">
        <f t="shared" si="11"/>
        <v>#NUM!</v>
      </c>
      <c r="AB67" s="98" t="e">
        <f t="shared" si="12"/>
        <v>#NUM!</v>
      </c>
    </row>
    <row r="68" spans="1:28" ht="13.5" customHeight="1">
      <c r="A68" s="78" t="s">
        <v>345</v>
      </c>
      <c r="B68" s="56"/>
      <c r="C68" s="56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75"/>
      <c r="P68" s="114">
        <f t="shared" si="13"/>
        <v>0</v>
      </c>
      <c r="Q68" s="115">
        <f t="shared" si="14"/>
        <v>0</v>
      </c>
      <c r="R68" s="60">
        <f t="shared" si="15"/>
        <v>0</v>
      </c>
      <c r="S68" s="86">
        <f t="shared" si="16"/>
        <v>0</v>
      </c>
      <c r="T68" s="98" t="e">
        <f t="shared" si="4"/>
        <v>#NUM!</v>
      </c>
      <c r="U68" s="98" t="e">
        <f t="shared" si="5"/>
        <v>#NUM!</v>
      </c>
      <c r="V68" s="98" t="e">
        <f t="shared" si="6"/>
        <v>#NUM!</v>
      </c>
      <c r="W68" s="98" t="e">
        <f t="shared" si="7"/>
        <v>#NUM!</v>
      </c>
      <c r="X68" s="98" t="e">
        <f t="shared" si="8"/>
        <v>#NUM!</v>
      </c>
      <c r="Y68" s="98" t="e">
        <f t="shared" si="9"/>
        <v>#NUM!</v>
      </c>
      <c r="Z68" s="98" t="e">
        <f t="shared" si="10"/>
        <v>#NUM!</v>
      </c>
      <c r="AA68" s="98" t="e">
        <f t="shared" si="11"/>
        <v>#NUM!</v>
      </c>
      <c r="AB68" s="98" t="e">
        <f t="shared" si="12"/>
        <v>#NUM!</v>
      </c>
    </row>
    <row r="69" spans="1:28" ht="13.5" customHeight="1">
      <c r="A69" s="78" t="s">
        <v>346</v>
      </c>
      <c r="B69" s="56"/>
      <c r="C69" s="5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57"/>
      <c r="O69" s="75"/>
      <c r="P69" s="114">
        <f aca="true" t="shared" si="17" ref="P69:P74">O69+N69+M69+L69+K69+J69+I69+H69+G69+F69</f>
        <v>0</v>
      </c>
      <c r="Q69" s="115">
        <f aca="true" t="shared" si="18" ref="Q69:Q74">IF(R69&gt;S69,SUM(T69:Y69),P69)</f>
        <v>0</v>
      </c>
      <c r="R69" s="60">
        <f aca="true" t="shared" si="19" ref="R69:R74">COUNT(F69:O69)</f>
        <v>0</v>
      </c>
      <c r="S69" s="86">
        <f aca="true" t="shared" si="20" ref="S69:S74">IF(COUNT(F69:O69)&gt;=6,6,COUNT(F69:O69))</f>
        <v>0</v>
      </c>
      <c r="T69" s="98" t="e">
        <f aca="true" t="shared" si="21" ref="T69:T74">LARGE($F69:$O69,1)</f>
        <v>#NUM!</v>
      </c>
      <c r="U69" s="98" t="e">
        <f aca="true" t="shared" si="22" ref="U69:U74">LARGE($F69:$O69,2)</f>
        <v>#NUM!</v>
      </c>
      <c r="V69" s="98" t="e">
        <f aca="true" t="shared" si="23" ref="V69:V74">LARGE($F69:$O69,3)</f>
        <v>#NUM!</v>
      </c>
      <c r="W69" s="98" t="e">
        <f aca="true" t="shared" si="24" ref="W69:W74">LARGE($F69:$O69,4)</f>
        <v>#NUM!</v>
      </c>
      <c r="X69" s="98" t="e">
        <f aca="true" t="shared" si="25" ref="X69:X74">LARGE($F69:$O69,5)</f>
        <v>#NUM!</v>
      </c>
      <c r="Y69" s="98" t="e">
        <f aca="true" t="shared" si="26" ref="Y69:Y74">LARGE($F69:$O69,6)</f>
        <v>#NUM!</v>
      </c>
      <c r="Z69" s="98" t="e">
        <f aca="true" t="shared" si="27" ref="Z69:Z74">LARGE($F69:$O69,7)</f>
        <v>#NUM!</v>
      </c>
      <c r="AA69" s="98" t="e">
        <f t="shared" si="11"/>
        <v>#NUM!</v>
      </c>
      <c r="AB69" s="98" t="e">
        <f t="shared" si="12"/>
        <v>#NUM!</v>
      </c>
    </row>
    <row r="70" spans="1:28" ht="13.5" customHeight="1">
      <c r="A70" s="78" t="s">
        <v>347</v>
      </c>
      <c r="B70" s="56"/>
      <c r="C70" s="56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57"/>
      <c r="O70" s="75"/>
      <c r="P70" s="114">
        <f t="shared" si="17"/>
        <v>0</v>
      </c>
      <c r="Q70" s="115">
        <f t="shared" si="18"/>
        <v>0</v>
      </c>
      <c r="R70" s="60">
        <f t="shared" si="19"/>
        <v>0</v>
      </c>
      <c r="S70" s="86">
        <f t="shared" si="20"/>
        <v>0</v>
      </c>
      <c r="T70" s="98" t="e">
        <f t="shared" si="21"/>
        <v>#NUM!</v>
      </c>
      <c r="U70" s="98" t="e">
        <f t="shared" si="22"/>
        <v>#NUM!</v>
      </c>
      <c r="V70" s="98" t="e">
        <f t="shared" si="23"/>
        <v>#NUM!</v>
      </c>
      <c r="W70" s="98" t="e">
        <f t="shared" si="24"/>
        <v>#NUM!</v>
      </c>
      <c r="X70" s="98" t="e">
        <f t="shared" si="25"/>
        <v>#NUM!</v>
      </c>
      <c r="Y70" s="98" t="e">
        <f t="shared" si="26"/>
        <v>#NUM!</v>
      </c>
      <c r="Z70" s="98" t="e">
        <f t="shared" si="27"/>
        <v>#NUM!</v>
      </c>
      <c r="AA70" s="98" t="e">
        <f>LARGE($F70:$O70,8)</f>
        <v>#NUM!</v>
      </c>
      <c r="AB70" s="98" t="e">
        <f>LARGE($F70:$O70,9)</f>
        <v>#NUM!</v>
      </c>
    </row>
    <row r="71" spans="1:28" ht="13.5" customHeight="1">
      <c r="A71" s="78" t="s">
        <v>348</v>
      </c>
      <c r="B71" s="56"/>
      <c r="C71" s="56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57"/>
      <c r="O71" s="75"/>
      <c r="P71" s="114">
        <f t="shared" si="17"/>
        <v>0</v>
      </c>
      <c r="Q71" s="115">
        <f t="shared" si="18"/>
        <v>0</v>
      </c>
      <c r="R71" s="60">
        <f t="shared" si="19"/>
        <v>0</v>
      </c>
      <c r="S71" s="86">
        <f t="shared" si="20"/>
        <v>0</v>
      </c>
      <c r="T71" s="98" t="e">
        <f t="shared" si="21"/>
        <v>#NUM!</v>
      </c>
      <c r="U71" s="98" t="e">
        <f t="shared" si="22"/>
        <v>#NUM!</v>
      </c>
      <c r="V71" s="98" t="e">
        <f t="shared" si="23"/>
        <v>#NUM!</v>
      </c>
      <c r="W71" s="98" t="e">
        <f t="shared" si="24"/>
        <v>#NUM!</v>
      </c>
      <c r="X71" s="98" t="e">
        <f t="shared" si="25"/>
        <v>#NUM!</v>
      </c>
      <c r="Y71" s="98" t="e">
        <f t="shared" si="26"/>
        <v>#NUM!</v>
      </c>
      <c r="Z71" s="98" t="e">
        <f t="shared" si="27"/>
        <v>#NUM!</v>
      </c>
      <c r="AA71" s="98" t="e">
        <f>LARGE($F71:$O71,8)</f>
        <v>#NUM!</v>
      </c>
      <c r="AB71" s="98" t="e">
        <f>LARGE($F71:$O71,9)</f>
        <v>#NUM!</v>
      </c>
    </row>
    <row r="72" spans="1:28" ht="13.5" customHeight="1">
      <c r="A72" s="78" t="s">
        <v>349</v>
      </c>
      <c r="B72" s="56"/>
      <c r="C72" s="56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57"/>
      <c r="O72" s="75"/>
      <c r="P72" s="114">
        <f t="shared" si="17"/>
        <v>0</v>
      </c>
      <c r="Q72" s="115">
        <f t="shared" si="18"/>
        <v>0</v>
      </c>
      <c r="R72" s="60">
        <f t="shared" si="19"/>
        <v>0</v>
      </c>
      <c r="S72" s="86">
        <f t="shared" si="20"/>
        <v>0</v>
      </c>
      <c r="T72" s="98" t="e">
        <f t="shared" si="21"/>
        <v>#NUM!</v>
      </c>
      <c r="U72" s="98" t="e">
        <f t="shared" si="22"/>
        <v>#NUM!</v>
      </c>
      <c r="V72" s="98" t="e">
        <f t="shared" si="23"/>
        <v>#NUM!</v>
      </c>
      <c r="W72" s="98" t="e">
        <f t="shared" si="24"/>
        <v>#NUM!</v>
      </c>
      <c r="X72" s="98" t="e">
        <f t="shared" si="25"/>
        <v>#NUM!</v>
      </c>
      <c r="Y72" s="98" t="e">
        <f t="shared" si="26"/>
        <v>#NUM!</v>
      </c>
      <c r="Z72" s="98" t="e">
        <f t="shared" si="27"/>
        <v>#NUM!</v>
      </c>
      <c r="AA72" s="98" t="e">
        <f>LARGE($F72:$O72,8)</f>
        <v>#NUM!</v>
      </c>
      <c r="AB72" s="98" t="e">
        <f>LARGE($F72:$O72,9)</f>
        <v>#NUM!</v>
      </c>
    </row>
    <row r="73" spans="1:28" ht="13.5" customHeight="1">
      <c r="A73" s="78" t="s">
        <v>350</v>
      </c>
      <c r="B73" s="56"/>
      <c r="C73" s="56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75"/>
      <c r="P73" s="114">
        <f t="shared" si="17"/>
        <v>0</v>
      </c>
      <c r="Q73" s="115">
        <f t="shared" si="18"/>
        <v>0</v>
      </c>
      <c r="R73" s="60">
        <f t="shared" si="19"/>
        <v>0</v>
      </c>
      <c r="S73" s="86">
        <f t="shared" si="20"/>
        <v>0</v>
      </c>
      <c r="T73" s="98" t="e">
        <f t="shared" si="21"/>
        <v>#NUM!</v>
      </c>
      <c r="U73" s="98" t="e">
        <f t="shared" si="22"/>
        <v>#NUM!</v>
      </c>
      <c r="V73" s="98" t="e">
        <f t="shared" si="23"/>
        <v>#NUM!</v>
      </c>
      <c r="W73" s="98" t="e">
        <f t="shared" si="24"/>
        <v>#NUM!</v>
      </c>
      <c r="X73" s="98" t="e">
        <f t="shared" si="25"/>
        <v>#NUM!</v>
      </c>
      <c r="Y73" s="98" t="e">
        <f t="shared" si="26"/>
        <v>#NUM!</v>
      </c>
      <c r="Z73" s="98" t="e">
        <f t="shared" si="27"/>
        <v>#NUM!</v>
      </c>
      <c r="AA73" s="98" t="e">
        <f>LARGE($F73:$O73,8)</f>
        <v>#NUM!</v>
      </c>
      <c r="AB73" s="98" t="e">
        <f>LARGE($F73:$O73,9)</f>
        <v>#NUM!</v>
      </c>
    </row>
    <row r="74" spans="1:28" ht="13.5" customHeight="1">
      <c r="A74" s="78" t="s">
        <v>410</v>
      </c>
      <c r="B74" s="56"/>
      <c r="C74" s="56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75"/>
      <c r="P74" s="114">
        <f t="shared" si="17"/>
        <v>0</v>
      </c>
      <c r="Q74" s="115">
        <f t="shared" si="18"/>
        <v>0</v>
      </c>
      <c r="R74" s="60">
        <f t="shared" si="19"/>
        <v>0</v>
      </c>
      <c r="S74" s="86">
        <f t="shared" si="20"/>
        <v>0</v>
      </c>
      <c r="T74" s="98" t="e">
        <f t="shared" si="21"/>
        <v>#NUM!</v>
      </c>
      <c r="U74" s="98" t="e">
        <f t="shared" si="22"/>
        <v>#NUM!</v>
      </c>
      <c r="V74" s="98" t="e">
        <f t="shared" si="23"/>
        <v>#NUM!</v>
      </c>
      <c r="W74" s="98" t="e">
        <f t="shared" si="24"/>
        <v>#NUM!</v>
      </c>
      <c r="X74" s="98" t="e">
        <f t="shared" si="25"/>
        <v>#NUM!</v>
      </c>
      <c r="Y74" s="98" t="e">
        <f t="shared" si="26"/>
        <v>#NUM!</v>
      </c>
      <c r="Z74" s="98" t="e">
        <f t="shared" si="27"/>
        <v>#NUM!</v>
      </c>
      <c r="AA74" s="98" t="e">
        <f>LARGE($F74:$O74,8)</f>
        <v>#NUM!</v>
      </c>
      <c r="AB74" s="98" t="e">
        <f>LARGE($F74:$O74,9)</f>
        <v>#NUM!</v>
      </c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AD67"/>
  <sheetViews>
    <sheetView tabSelected="1" zoomScalePageLayoutView="0" workbookViewId="0" topLeftCell="A1">
      <pane xSplit="3" ySplit="4" topLeftCell="D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M12" sqref="M12"/>
    </sheetView>
  </sheetViews>
  <sheetFormatPr defaultColWidth="9.00390625" defaultRowHeight="12.75"/>
  <cols>
    <col min="1" max="1" width="6.125" style="0" customWidth="1"/>
    <col min="2" max="2" width="8.75390625" style="0" bestFit="1" customWidth="1"/>
    <col min="3" max="3" width="10.25390625" style="0" bestFit="1" customWidth="1"/>
    <col min="4" max="4" width="8.875" style="3" customWidth="1"/>
    <col min="5" max="5" width="7.625" style="3" bestFit="1" customWidth="1"/>
    <col min="6" max="7" width="7.625" style="3" customWidth="1"/>
    <col min="8" max="8" width="7.625" style="3" bestFit="1" customWidth="1"/>
    <col min="9" max="10" width="6.75390625" style="3" customWidth="1"/>
    <col min="11" max="11" width="7.00390625" style="3" customWidth="1"/>
    <col min="12" max="13" width="6.75390625" style="3" customWidth="1"/>
    <col min="14" max="14" width="6.75390625" style="0" customWidth="1"/>
    <col min="15" max="15" width="6.75390625" style="3" hidden="1" customWidth="1"/>
    <col min="16" max="16" width="6.375" style="0" bestFit="1" customWidth="1"/>
    <col min="17" max="17" width="9.00390625" style="0" bestFit="1" customWidth="1"/>
    <col min="18" max="18" width="6.375" style="0" bestFit="1" customWidth="1"/>
    <col min="20" max="26" width="3.00390625" style="0" hidden="1" customWidth="1"/>
    <col min="27" max="27" width="9.125" style="0" hidden="1" customWidth="1"/>
    <col min="28" max="28" width="6.75390625" style="0" hidden="1" customWidth="1"/>
  </cols>
  <sheetData>
    <row r="1" spans="1:19" ht="15.75">
      <c r="A1" s="226" t="str">
        <f>'nejml žákyně 00 - 01'!A1</f>
        <v>Českomoravský pohár v běhu na lyžích - 2010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4.25">
      <c r="A2" s="220" t="s">
        <v>411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20" ht="94.5">
      <c r="A3" s="10"/>
      <c r="B3" s="10"/>
      <c r="C3" s="10"/>
      <c r="D3" s="11"/>
      <c r="E3" s="11"/>
      <c r="F3" s="12" t="str">
        <f>'nejml žákyně 00 - 01'!F3</f>
        <v>Nové Město na Moravě</v>
      </c>
      <c r="G3" s="12" t="s">
        <v>420</v>
      </c>
      <c r="H3" s="12" t="str">
        <f>'nejml žákyně 00 - 01'!H3</f>
        <v>Svratka</v>
      </c>
      <c r="I3" s="12" t="str">
        <f>'nejml žákyně 00 - 01'!I3</f>
        <v>Česká Třebová</v>
      </c>
      <c r="J3" s="12" t="str">
        <f>'nejml žákyně 00 - 01'!J3</f>
        <v>Nové Město na Moravě</v>
      </c>
      <c r="K3" s="12" t="str">
        <f>'nejml žákyně 00 - 01'!K3</f>
        <v>Letohrad</v>
      </c>
      <c r="L3" s="12" t="str">
        <f>'nejml žákyně 00 - 01'!L3</f>
        <v>Klášterec</v>
      </c>
      <c r="M3" s="13" t="str">
        <f>'nejml žákyně 00 - 01'!M3</f>
        <v>Králíky</v>
      </c>
      <c r="N3" s="13" t="str">
        <f>'nejml žákyně 00 - 01'!N3</f>
        <v>Pohledec</v>
      </c>
      <c r="O3" s="13">
        <f>'nejml žákyně 00 - 01'!O3</f>
        <v>0</v>
      </c>
      <c r="P3" s="231" t="s">
        <v>0</v>
      </c>
      <c r="Q3" s="232"/>
      <c r="R3" s="233" t="s">
        <v>1</v>
      </c>
      <c r="S3" s="234"/>
      <c r="T3" s="5"/>
    </row>
    <row r="4" spans="1:30" s="3" customFormat="1" ht="12.7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>
        <f>'nejml žákyně 00 - 01'!F4</f>
        <v>40180</v>
      </c>
      <c r="G4" s="16">
        <v>40194</v>
      </c>
      <c r="H4" s="16">
        <f>'nejml žákyně 00 - 01'!H4</f>
        <v>40201</v>
      </c>
      <c r="I4" s="16">
        <f>'nejml žákyně 00 - 01'!I4</f>
        <v>40202</v>
      </c>
      <c r="J4" s="16">
        <f>'nejml žákyně 00 - 01'!J4</f>
        <v>40209</v>
      </c>
      <c r="K4" s="16">
        <f>'nejml žákyně 00 - 01'!K4</f>
        <v>40216</v>
      </c>
      <c r="L4" s="16">
        <f>'nejml žákyně 00 - 01'!L4</f>
        <v>40229</v>
      </c>
      <c r="M4" s="17">
        <f>'nejml žákyně 00 - 01'!M4</f>
        <v>40230</v>
      </c>
      <c r="N4" s="17">
        <f>'nejml žákyně 00 - 01'!N4</f>
        <v>40236</v>
      </c>
      <c r="O4" s="17">
        <f>'nejml žákyně 00 - 01'!O4</f>
        <v>0</v>
      </c>
      <c r="P4" s="167" t="str">
        <f>'nejm žáci  00 - 01'!P4</f>
        <v>celkem</v>
      </c>
      <c r="Q4" s="168" t="str">
        <f>'nejm žáci  00 - 01'!Q4</f>
        <v>započítané</v>
      </c>
      <c r="R4" s="168" t="str">
        <f>'nejm žáci  00 - 01'!R4</f>
        <v>celkem</v>
      </c>
      <c r="S4" s="168" t="str">
        <f>'nejm žáci  00 - 01'!S4</f>
        <v>započítané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  <c r="AC4" s="64"/>
      <c r="AD4" s="64"/>
    </row>
    <row r="5" spans="1:30" ht="13.5" customHeight="1">
      <c r="A5" s="78" t="s">
        <v>211</v>
      </c>
      <c r="B5" s="190" t="s">
        <v>12</v>
      </c>
      <c r="C5" s="190" t="s">
        <v>180</v>
      </c>
      <c r="D5" s="150" t="s">
        <v>175</v>
      </c>
      <c r="E5" s="150">
        <v>1969</v>
      </c>
      <c r="F5" s="150"/>
      <c r="G5" s="150">
        <v>13</v>
      </c>
      <c r="H5" s="150">
        <v>14</v>
      </c>
      <c r="I5" s="150">
        <v>13</v>
      </c>
      <c r="J5" s="150"/>
      <c r="K5" s="150"/>
      <c r="L5" s="150">
        <v>14</v>
      </c>
      <c r="M5" s="150">
        <v>15</v>
      </c>
      <c r="N5" s="150">
        <v>13</v>
      </c>
      <c r="O5" s="151"/>
      <c r="P5" s="179">
        <f aca="true" t="shared" si="0" ref="P5:P32">O5+N5+M5+L5+K5+J5+I5+H5+G5+F5</f>
        <v>82</v>
      </c>
      <c r="Q5" s="115">
        <f aca="true" t="shared" si="1" ref="Q5:Q32">IF(R5&gt;S5,SUM(T5:Y5),P5)</f>
        <v>82</v>
      </c>
      <c r="R5" s="150">
        <f aca="true" t="shared" si="2" ref="R5:R32">COUNT(F5:O5)</f>
        <v>6</v>
      </c>
      <c r="S5" s="115">
        <f aca="true" t="shared" si="3" ref="S5:S32">IF(COUNT(F5:O5)&gt;=6,6,COUNT(F5:O5))</f>
        <v>6</v>
      </c>
      <c r="T5" s="98">
        <f aca="true" t="shared" si="4" ref="T5:T54">LARGE($F5:$O5,1)</f>
        <v>15</v>
      </c>
      <c r="U5" s="98">
        <f aca="true" t="shared" si="5" ref="U5:U54">LARGE($F5:$O5,2)</f>
        <v>14</v>
      </c>
      <c r="V5" s="98">
        <f aca="true" t="shared" si="6" ref="V5:V54">LARGE($F5:$O5,3)</f>
        <v>14</v>
      </c>
      <c r="W5" s="98">
        <f aca="true" t="shared" si="7" ref="W5:W54">LARGE($F5:$O5,4)</f>
        <v>13</v>
      </c>
      <c r="X5" s="98">
        <f aca="true" t="shared" si="8" ref="X5:X54">LARGE($F5:$O5,5)</f>
        <v>13</v>
      </c>
      <c r="Y5" s="98">
        <f aca="true" t="shared" si="9" ref="Y5:Y54">LARGE($F5:$O5,6)</f>
        <v>13</v>
      </c>
      <c r="Z5" s="98" t="e">
        <f aca="true" t="shared" si="10" ref="Z5:Z54">LARGE($F5:$O5,7)</f>
        <v>#NUM!</v>
      </c>
      <c r="AA5" s="98" t="e">
        <f>LARGE($F5:$O5,8)</f>
        <v>#NUM!</v>
      </c>
      <c r="AB5" s="98" t="e">
        <f>LARGE($F5:$O5,9)</f>
        <v>#NUM!</v>
      </c>
      <c r="AC5" s="63"/>
      <c r="AD5" s="63"/>
    </row>
    <row r="6" spans="1:30" ht="13.5" customHeight="1">
      <c r="A6" s="78" t="s">
        <v>212</v>
      </c>
      <c r="B6" s="190" t="s">
        <v>24</v>
      </c>
      <c r="C6" s="190" t="s">
        <v>114</v>
      </c>
      <c r="D6" s="150" t="s">
        <v>51</v>
      </c>
      <c r="E6" s="150">
        <v>1969</v>
      </c>
      <c r="F6" s="150">
        <v>13</v>
      </c>
      <c r="G6" s="150">
        <v>15</v>
      </c>
      <c r="H6" s="150">
        <v>15</v>
      </c>
      <c r="I6" s="150"/>
      <c r="J6" s="150">
        <v>15</v>
      </c>
      <c r="K6" s="150"/>
      <c r="L6" s="150"/>
      <c r="M6" s="150"/>
      <c r="N6" s="150">
        <v>10</v>
      </c>
      <c r="O6" s="151"/>
      <c r="P6" s="179">
        <f t="shared" si="0"/>
        <v>68</v>
      </c>
      <c r="Q6" s="115">
        <f t="shared" si="1"/>
        <v>68</v>
      </c>
      <c r="R6" s="150">
        <f t="shared" si="2"/>
        <v>5</v>
      </c>
      <c r="S6" s="115">
        <f t="shared" si="3"/>
        <v>5</v>
      </c>
      <c r="T6" s="98">
        <f t="shared" si="4"/>
        <v>15</v>
      </c>
      <c r="U6" s="98">
        <f t="shared" si="5"/>
        <v>15</v>
      </c>
      <c r="V6" s="98">
        <f t="shared" si="6"/>
        <v>15</v>
      </c>
      <c r="W6" s="98">
        <f t="shared" si="7"/>
        <v>13</v>
      </c>
      <c r="X6" s="98">
        <f t="shared" si="8"/>
        <v>10</v>
      </c>
      <c r="Y6" s="98" t="e">
        <f t="shared" si="9"/>
        <v>#NUM!</v>
      </c>
      <c r="Z6" s="98" t="e">
        <f t="shared" si="10"/>
        <v>#NUM!</v>
      </c>
      <c r="AA6" s="98" t="e">
        <f aca="true" t="shared" si="11" ref="AA6:AA54">LARGE($F6:$O6,8)</f>
        <v>#NUM!</v>
      </c>
      <c r="AB6" s="98" t="e">
        <f aca="true" t="shared" si="12" ref="AB6:AB54">LARGE($F6:$O6,9)</f>
        <v>#NUM!</v>
      </c>
      <c r="AC6" s="63"/>
      <c r="AD6" s="63"/>
    </row>
    <row r="7" spans="1:30" ht="13.5" customHeight="1">
      <c r="A7" s="78" t="s">
        <v>222</v>
      </c>
      <c r="B7" s="190" t="s">
        <v>24</v>
      </c>
      <c r="C7" s="190" t="s">
        <v>54</v>
      </c>
      <c r="D7" s="150" t="s">
        <v>92</v>
      </c>
      <c r="E7" s="150">
        <v>1963</v>
      </c>
      <c r="F7" s="150">
        <v>9</v>
      </c>
      <c r="G7" s="150">
        <v>12</v>
      </c>
      <c r="H7" s="150">
        <v>13</v>
      </c>
      <c r="I7" s="150">
        <v>11</v>
      </c>
      <c r="J7" s="150">
        <v>12</v>
      </c>
      <c r="K7" s="150"/>
      <c r="L7" s="150"/>
      <c r="M7" s="150">
        <v>2</v>
      </c>
      <c r="N7" s="150">
        <v>9</v>
      </c>
      <c r="O7" s="151"/>
      <c r="P7" s="179">
        <f t="shared" si="0"/>
        <v>68</v>
      </c>
      <c r="Q7" s="115">
        <f t="shared" si="1"/>
        <v>66</v>
      </c>
      <c r="R7" s="150">
        <f t="shared" si="2"/>
        <v>7</v>
      </c>
      <c r="S7" s="115">
        <f t="shared" si="3"/>
        <v>6</v>
      </c>
      <c r="T7" s="98">
        <f t="shared" si="4"/>
        <v>13</v>
      </c>
      <c r="U7" s="98">
        <f t="shared" si="5"/>
        <v>12</v>
      </c>
      <c r="V7" s="98">
        <f t="shared" si="6"/>
        <v>12</v>
      </c>
      <c r="W7" s="98">
        <f t="shared" si="7"/>
        <v>11</v>
      </c>
      <c r="X7" s="98">
        <f t="shared" si="8"/>
        <v>9</v>
      </c>
      <c r="Y7" s="98">
        <f t="shared" si="9"/>
        <v>9</v>
      </c>
      <c r="Z7" s="98">
        <f t="shared" si="10"/>
        <v>2</v>
      </c>
      <c r="AA7" s="98" t="e">
        <f t="shared" si="11"/>
        <v>#NUM!</v>
      </c>
      <c r="AB7" s="98" t="e">
        <f t="shared" si="12"/>
        <v>#NUM!</v>
      </c>
      <c r="AC7" s="63"/>
      <c r="AD7" s="63"/>
    </row>
    <row r="8" spans="1:30" ht="13.5" customHeight="1">
      <c r="A8" s="78" t="s">
        <v>223</v>
      </c>
      <c r="B8" s="91" t="s">
        <v>233</v>
      </c>
      <c r="C8" s="91" t="s">
        <v>228</v>
      </c>
      <c r="D8" s="60" t="s">
        <v>175</v>
      </c>
      <c r="E8" s="60">
        <v>1962</v>
      </c>
      <c r="F8" s="60"/>
      <c r="G8" s="60"/>
      <c r="H8" s="60"/>
      <c r="I8" s="60">
        <v>12</v>
      </c>
      <c r="J8" s="60"/>
      <c r="K8" s="60"/>
      <c r="L8" s="60">
        <v>12</v>
      </c>
      <c r="M8" s="60">
        <v>12</v>
      </c>
      <c r="N8" s="60">
        <v>11</v>
      </c>
      <c r="O8" s="85"/>
      <c r="P8" s="114">
        <f t="shared" si="0"/>
        <v>47</v>
      </c>
      <c r="Q8" s="115">
        <f t="shared" si="1"/>
        <v>47</v>
      </c>
      <c r="R8" s="60">
        <f t="shared" si="2"/>
        <v>4</v>
      </c>
      <c r="S8" s="86">
        <f t="shared" si="3"/>
        <v>4</v>
      </c>
      <c r="T8" s="98">
        <f t="shared" si="4"/>
        <v>12</v>
      </c>
      <c r="U8" s="98">
        <f t="shared" si="5"/>
        <v>12</v>
      </c>
      <c r="V8" s="98">
        <f t="shared" si="6"/>
        <v>12</v>
      </c>
      <c r="W8" s="98">
        <f t="shared" si="7"/>
        <v>11</v>
      </c>
      <c r="X8" s="98" t="e">
        <f t="shared" si="8"/>
        <v>#NUM!</v>
      </c>
      <c r="Y8" s="98" t="e">
        <f t="shared" si="9"/>
        <v>#NUM!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63"/>
      <c r="AD8" s="63"/>
    </row>
    <row r="9" spans="1:30" ht="13.5" customHeight="1">
      <c r="A9" s="78" t="s">
        <v>225</v>
      </c>
      <c r="B9" s="91" t="s">
        <v>116</v>
      </c>
      <c r="C9" s="91" t="s">
        <v>115</v>
      </c>
      <c r="D9" s="60" t="s">
        <v>53</v>
      </c>
      <c r="E9" s="60">
        <v>1970</v>
      </c>
      <c r="F9" s="60">
        <v>8</v>
      </c>
      <c r="G9" s="60"/>
      <c r="H9" s="60"/>
      <c r="I9" s="60"/>
      <c r="J9" s="60">
        <v>13</v>
      </c>
      <c r="K9" s="60"/>
      <c r="L9" s="60"/>
      <c r="M9" s="60"/>
      <c r="N9" s="60">
        <v>15</v>
      </c>
      <c r="O9" s="25"/>
      <c r="P9" s="114">
        <f t="shared" si="0"/>
        <v>36</v>
      </c>
      <c r="Q9" s="115">
        <f t="shared" si="1"/>
        <v>36</v>
      </c>
      <c r="R9" s="60">
        <f t="shared" si="2"/>
        <v>3</v>
      </c>
      <c r="S9" s="86">
        <f t="shared" si="3"/>
        <v>3</v>
      </c>
      <c r="T9" s="98">
        <f t="shared" si="4"/>
        <v>15</v>
      </c>
      <c r="U9" s="98">
        <f t="shared" si="5"/>
        <v>13</v>
      </c>
      <c r="V9" s="98">
        <f t="shared" si="6"/>
        <v>8</v>
      </c>
      <c r="W9" s="98" t="e">
        <f t="shared" si="7"/>
        <v>#NUM!</v>
      </c>
      <c r="X9" s="98" t="e">
        <f t="shared" si="8"/>
        <v>#NUM!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63"/>
      <c r="AD9" s="63"/>
    </row>
    <row r="10" spans="1:30" ht="13.5" customHeight="1">
      <c r="A10" s="78" t="s">
        <v>213</v>
      </c>
      <c r="B10" s="91" t="s">
        <v>24</v>
      </c>
      <c r="C10" s="91" t="s">
        <v>76</v>
      </c>
      <c r="D10" s="60" t="s">
        <v>92</v>
      </c>
      <c r="E10" s="60">
        <v>1964</v>
      </c>
      <c r="F10" s="60"/>
      <c r="G10" s="60"/>
      <c r="H10" s="60">
        <v>12</v>
      </c>
      <c r="I10" s="60"/>
      <c r="J10" s="60">
        <v>10</v>
      </c>
      <c r="K10" s="60"/>
      <c r="L10" s="60">
        <v>11</v>
      </c>
      <c r="M10" s="60"/>
      <c r="N10" s="57"/>
      <c r="O10" s="85"/>
      <c r="P10" s="114">
        <f t="shared" si="0"/>
        <v>33</v>
      </c>
      <c r="Q10" s="115">
        <f t="shared" si="1"/>
        <v>33</v>
      </c>
      <c r="R10" s="60">
        <f t="shared" si="2"/>
        <v>3</v>
      </c>
      <c r="S10" s="86">
        <f t="shared" si="3"/>
        <v>3</v>
      </c>
      <c r="T10" s="98">
        <f t="shared" si="4"/>
        <v>12</v>
      </c>
      <c r="U10" s="98">
        <f t="shared" si="5"/>
        <v>11</v>
      </c>
      <c r="V10" s="98">
        <f t="shared" si="6"/>
        <v>10</v>
      </c>
      <c r="W10" s="98" t="e">
        <f t="shared" si="7"/>
        <v>#NUM!</v>
      </c>
      <c r="X10" s="98" t="e">
        <f t="shared" si="8"/>
        <v>#NUM!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63"/>
      <c r="AD10" s="63"/>
    </row>
    <row r="11" spans="1:30" ht="13.5" customHeight="1">
      <c r="A11" s="78" t="s">
        <v>217</v>
      </c>
      <c r="B11" s="91" t="s">
        <v>77</v>
      </c>
      <c r="C11" s="91" t="s">
        <v>87</v>
      </c>
      <c r="D11" s="60" t="s">
        <v>57</v>
      </c>
      <c r="E11" s="60">
        <v>1966</v>
      </c>
      <c r="F11" s="60"/>
      <c r="G11" s="60"/>
      <c r="H11" s="60"/>
      <c r="I11" s="60"/>
      <c r="J11" s="60"/>
      <c r="K11" s="60">
        <v>15</v>
      </c>
      <c r="L11" s="60">
        <v>15</v>
      </c>
      <c r="M11" s="60"/>
      <c r="N11" s="57"/>
      <c r="O11" s="25"/>
      <c r="P11" s="114">
        <f t="shared" si="0"/>
        <v>30</v>
      </c>
      <c r="Q11" s="115">
        <f t="shared" si="1"/>
        <v>30</v>
      </c>
      <c r="R11" s="60">
        <f t="shared" si="2"/>
        <v>2</v>
      </c>
      <c r="S11" s="86">
        <f t="shared" si="3"/>
        <v>2</v>
      </c>
      <c r="T11" s="98">
        <f t="shared" si="4"/>
        <v>15</v>
      </c>
      <c r="U11" s="98">
        <f t="shared" si="5"/>
        <v>15</v>
      </c>
      <c r="V11" s="98" t="e">
        <f t="shared" si="6"/>
        <v>#NUM!</v>
      </c>
      <c r="W11" s="98" t="e">
        <f t="shared" si="7"/>
        <v>#NUM!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63"/>
      <c r="AD11" s="63"/>
    </row>
    <row r="12" spans="1:30" ht="13.5" customHeight="1">
      <c r="A12" s="78" t="s">
        <v>218</v>
      </c>
      <c r="B12" s="91" t="s">
        <v>9</v>
      </c>
      <c r="C12" s="91" t="s">
        <v>84</v>
      </c>
      <c r="D12" s="60" t="s">
        <v>69</v>
      </c>
      <c r="E12" s="60">
        <v>1969</v>
      </c>
      <c r="F12" s="60"/>
      <c r="G12" s="60">
        <v>14</v>
      </c>
      <c r="H12" s="60"/>
      <c r="I12" s="60"/>
      <c r="J12" s="60"/>
      <c r="K12" s="60"/>
      <c r="L12" s="60"/>
      <c r="M12" s="60"/>
      <c r="N12" s="60">
        <v>14</v>
      </c>
      <c r="O12" s="85"/>
      <c r="P12" s="114">
        <f t="shared" si="0"/>
        <v>28</v>
      </c>
      <c r="Q12" s="115">
        <f t="shared" si="1"/>
        <v>28</v>
      </c>
      <c r="R12" s="60">
        <f t="shared" si="2"/>
        <v>2</v>
      </c>
      <c r="S12" s="86">
        <f t="shared" si="3"/>
        <v>2</v>
      </c>
      <c r="T12" s="98">
        <f t="shared" si="4"/>
        <v>14</v>
      </c>
      <c r="U12" s="98">
        <f t="shared" si="5"/>
        <v>14</v>
      </c>
      <c r="V12" s="98" t="e">
        <f t="shared" si="6"/>
        <v>#NUM!</v>
      </c>
      <c r="W12" s="98" t="e">
        <f t="shared" si="7"/>
        <v>#NUM!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71"/>
      <c r="AD12" s="71"/>
    </row>
    <row r="13" spans="1:30" ht="13.5" customHeight="1">
      <c r="A13" s="78" t="s">
        <v>183</v>
      </c>
      <c r="B13" s="91" t="s">
        <v>13</v>
      </c>
      <c r="C13" s="91" t="s">
        <v>88</v>
      </c>
      <c r="D13" s="60" t="s">
        <v>70</v>
      </c>
      <c r="E13" s="60">
        <v>1965</v>
      </c>
      <c r="F13" s="60">
        <v>11</v>
      </c>
      <c r="G13" s="60"/>
      <c r="H13" s="60"/>
      <c r="I13" s="60"/>
      <c r="J13" s="60">
        <v>14</v>
      </c>
      <c r="K13" s="60"/>
      <c r="L13" s="60"/>
      <c r="M13" s="60"/>
      <c r="N13" s="60"/>
      <c r="O13" s="85"/>
      <c r="P13" s="114">
        <f t="shared" si="0"/>
        <v>25</v>
      </c>
      <c r="Q13" s="115">
        <f t="shared" si="1"/>
        <v>25</v>
      </c>
      <c r="R13" s="60">
        <f t="shared" si="2"/>
        <v>2</v>
      </c>
      <c r="S13" s="86">
        <f t="shared" si="3"/>
        <v>2</v>
      </c>
      <c r="T13" s="98">
        <f t="shared" si="4"/>
        <v>14</v>
      </c>
      <c r="U13" s="98">
        <f t="shared" si="5"/>
        <v>11</v>
      </c>
      <c r="V13" s="98" t="e">
        <f t="shared" si="6"/>
        <v>#NUM!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23"/>
      <c r="AD13" s="23"/>
    </row>
    <row r="14" spans="1:30" ht="13.5" customHeight="1">
      <c r="A14" s="78" t="s">
        <v>235</v>
      </c>
      <c r="B14" s="92" t="s">
        <v>331</v>
      </c>
      <c r="C14" s="92" t="s">
        <v>231</v>
      </c>
      <c r="D14" s="60" t="s">
        <v>230</v>
      </c>
      <c r="E14" s="60">
        <v>1961</v>
      </c>
      <c r="F14" s="60">
        <v>12</v>
      </c>
      <c r="G14" s="60"/>
      <c r="H14" s="60"/>
      <c r="I14" s="60"/>
      <c r="J14" s="60"/>
      <c r="K14" s="60"/>
      <c r="L14" s="60"/>
      <c r="M14" s="60">
        <v>11</v>
      </c>
      <c r="N14" s="57"/>
      <c r="O14" s="85"/>
      <c r="P14" s="114">
        <f t="shared" si="0"/>
        <v>23</v>
      </c>
      <c r="Q14" s="115">
        <f t="shared" si="1"/>
        <v>23</v>
      </c>
      <c r="R14" s="60">
        <f t="shared" si="2"/>
        <v>2</v>
      </c>
      <c r="S14" s="86">
        <f t="shared" si="3"/>
        <v>2</v>
      </c>
      <c r="T14" s="98">
        <f t="shared" si="4"/>
        <v>12</v>
      </c>
      <c r="U14" s="98">
        <f t="shared" si="5"/>
        <v>11</v>
      </c>
      <c r="V14" s="98" t="e">
        <f t="shared" si="6"/>
        <v>#NUM!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23"/>
      <c r="AD14" s="23"/>
    </row>
    <row r="15" spans="1:30" ht="13.5" customHeight="1">
      <c r="A15" s="78" t="s">
        <v>236</v>
      </c>
      <c r="B15" s="91" t="s">
        <v>13</v>
      </c>
      <c r="C15" s="91" t="s">
        <v>509</v>
      </c>
      <c r="D15" s="60" t="s">
        <v>510</v>
      </c>
      <c r="E15" s="60">
        <v>1963</v>
      </c>
      <c r="F15" s="60"/>
      <c r="G15" s="60"/>
      <c r="H15" s="60"/>
      <c r="I15" s="60"/>
      <c r="J15" s="60"/>
      <c r="K15" s="60"/>
      <c r="L15" s="60">
        <v>13</v>
      </c>
      <c r="M15" s="60">
        <v>8</v>
      </c>
      <c r="N15" s="60"/>
      <c r="O15" s="85"/>
      <c r="P15" s="114">
        <f t="shared" si="0"/>
        <v>21</v>
      </c>
      <c r="Q15" s="115">
        <f t="shared" si="1"/>
        <v>21</v>
      </c>
      <c r="R15" s="60">
        <f t="shared" si="2"/>
        <v>2</v>
      </c>
      <c r="S15" s="86">
        <f t="shared" si="3"/>
        <v>2</v>
      </c>
      <c r="T15" s="98">
        <f t="shared" si="4"/>
        <v>13</v>
      </c>
      <c r="U15" s="98">
        <f t="shared" si="5"/>
        <v>8</v>
      </c>
      <c r="V15" s="98" t="e">
        <f t="shared" si="6"/>
        <v>#NUM!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23"/>
      <c r="AD15" s="23"/>
    </row>
    <row r="16" spans="1:30" ht="13.5" customHeight="1">
      <c r="A16" s="78" t="s">
        <v>237</v>
      </c>
      <c r="B16" s="91" t="s">
        <v>14</v>
      </c>
      <c r="C16" s="91" t="s">
        <v>117</v>
      </c>
      <c r="D16" s="60" t="s">
        <v>53</v>
      </c>
      <c r="E16" s="60">
        <v>1967</v>
      </c>
      <c r="F16" s="60"/>
      <c r="G16" s="60"/>
      <c r="H16" s="60"/>
      <c r="I16" s="60"/>
      <c r="J16" s="60">
        <v>11</v>
      </c>
      <c r="K16" s="60"/>
      <c r="L16" s="60"/>
      <c r="M16" s="60"/>
      <c r="N16" s="60">
        <v>8</v>
      </c>
      <c r="O16" s="85"/>
      <c r="P16" s="114">
        <f t="shared" si="0"/>
        <v>19</v>
      </c>
      <c r="Q16" s="115">
        <f t="shared" si="1"/>
        <v>19</v>
      </c>
      <c r="R16" s="60">
        <f t="shared" si="2"/>
        <v>2</v>
      </c>
      <c r="S16" s="86">
        <f t="shared" si="3"/>
        <v>2</v>
      </c>
      <c r="T16" s="98">
        <f t="shared" si="4"/>
        <v>11</v>
      </c>
      <c r="U16" s="98">
        <f t="shared" si="5"/>
        <v>8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23"/>
      <c r="AD16" s="23"/>
    </row>
    <row r="17" spans="1:30" ht="13.5" customHeight="1">
      <c r="A17" s="78" t="s">
        <v>238</v>
      </c>
      <c r="B17" s="91" t="s">
        <v>24</v>
      </c>
      <c r="C17" s="91" t="s">
        <v>76</v>
      </c>
      <c r="D17" s="60" t="s">
        <v>49</v>
      </c>
      <c r="E17" s="60">
        <v>1964</v>
      </c>
      <c r="F17" s="60"/>
      <c r="G17" s="60"/>
      <c r="H17" s="60"/>
      <c r="I17" s="60">
        <v>10</v>
      </c>
      <c r="J17" s="60"/>
      <c r="K17" s="60"/>
      <c r="L17" s="60"/>
      <c r="M17" s="60"/>
      <c r="N17" s="60">
        <v>7</v>
      </c>
      <c r="O17" s="25"/>
      <c r="P17" s="114">
        <f t="shared" si="0"/>
        <v>17</v>
      </c>
      <c r="Q17" s="115">
        <f t="shared" si="1"/>
        <v>17</v>
      </c>
      <c r="R17" s="60">
        <f t="shared" si="2"/>
        <v>2</v>
      </c>
      <c r="S17" s="86">
        <f t="shared" si="3"/>
        <v>2</v>
      </c>
      <c r="T17" s="98">
        <f t="shared" si="4"/>
        <v>10</v>
      </c>
      <c r="U17" s="98">
        <f t="shared" si="5"/>
        <v>7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23"/>
      <c r="AD17" s="23"/>
    </row>
    <row r="18" spans="1:30" ht="13.5" customHeight="1">
      <c r="A18" s="78" t="s">
        <v>226</v>
      </c>
      <c r="B18" s="91" t="s">
        <v>45</v>
      </c>
      <c r="C18" s="91" t="s">
        <v>301</v>
      </c>
      <c r="D18" s="60" t="s">
        <v>281</v>
      </c>
      <c r="E18" s="60">
        <v>1964</v>
      </c>
      <c r="F18" s="60"/>
      <c r="G18" s="60"/>
      <c r="H18" s="60">
        <v>10</v>
      </c>
      <c r="I18" s="60"/>
      <c r="J18" s="60"/>
      <c r="K18" s="60"/>
      <c r="L18" s="60"/>
      <c r="M18" s="60"/>
      <c r="N18" s="60">
        <v>6</v>
      </c>
      <c r="O18" s="85"/>
      <c r="P18" s="114">
        <f t="shared" si="0"/>
        <v>16</v>
      </c>
      <c r="Q18" s="115">
        <f t="shared" si="1"/>
        <v>16</v>
      </c>
      <c r="R18" s="60">
        <f t="shared" si="2"/>
        <v>2</v>
      </c>
      <c r="S18" s="86">
        <f t="shared" si="3"/>
        <v>2</v>
      </c>
      <c r="T18" s="98">
        <f t="shared" si="4"/>
        <v>10</v>
      </c>
      <c r="U18" s="98">
        <f t="shared" si="5"/>
        <v>6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23"/>
      <c r="AD18" s="23"/>
    </row>
    <row r="19" spans="1:30" ht="13.5" customHeight="1">
      <c r="A19" s="78" t="s">
        <v>444</v>
      </c>
      <c r="B19" s="92" t="s">
        <v>13</v>
      </c>
      <c r="C19" s="92" t="s">
        <v>413</v>
      </c>
      <c r="D19" s="60" t="s">
        <v>414</v>
      </c>
      <c r="E19" s="60">
        <v>1962</v>
      </c>
      <c r="F19" s="60">
        <v>15</v>
      </c>
      <c r="G19" s="60"/>
      <c r="H19" s="60"/>
      <c r="I19" s="60"/>
      <c r="J19" s="60"/>
      <c r="K19" s="60"/>
      <c r="L19" s="60"/>
      <c r="M19" s="60"/>
      <c r="N19" s="57"/>
      <c r="O19" s="85"/>
      <c r="P19" s="114">
        <f t="shared" si="0"/>
        <v>15</v>
      </c>
      <c r="Q19" s="115">
        <f t="shared" si="1"/>
        <v>15</v>
      </c>
      <c r="R19" s="60">
        <f t="shared" si="2"/>
        <v>1</v>
      </c>
      <c r="S19" s="86">
        <f t="shared" si="3"/>
        <v>1</v>
      </c>
      <c r="T19" s="98">
        <f t="shared" si="4"/>
        <v>15</v>
      </c>
      <c r="U19" s="98" t="e">
        <f t="shared" si="5"/>
        <v>#NUM!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C19" s="23"/>
      <c r="AD19" s="23"/>
    </row>
    <row r="20" spans="1:30" ht="13.5" customHeight="1">
      <c r="A20" s="78" t="s">
        <v>616</v>
      </c>
      <c r="B20" s="91" t="s">
        <v>24</v>
      </c>
      <c r="C20" s="91" t="s">
        <v>454</v>
      </c>
      <c r="D20" s="60" t="s">
        <v>55</v>
      </c>
      <c r="E20" s="60">
        <v>1969</v>
      </c>
      <c r="F20" s="60"/>
      <c r="G20" s="60"/>
      <c r="H20" s="60"/>
      <c r="I20" s="60">
        <v>15</v>
      </c>
      <c r="J20" s="60"/>
      <c r="K20" s="60"/>
      <c r="L20" s="60"/>
      <c r="M20" s="60"/>
      <c r="N20" s="57"/>
      <c r="O20" s="85"/>
      <c r="P20" s="114">
        <f t="shared" si="0"/>
        <v>15</v>
      </c>
      <c r="Q20" s="115">
        <f t="shared" si="1"/>
        <v>15</v>
      </c>
      <c r="R20" s="60">
        <f t="shared" si="2"/>
        <v>1</v>
      </c>
      <c r="S20" s="86">
        <f t="shared" si="3"/>
        <v>1</v>
      </c>
      <c r="T20" s="98">
        <f t="shared" si="4"/>
        <v>15</v>
      </c>
      <c r="U20" s="98" t="e">
        <f t="shared" si="5"/>
        <v>#NUM!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C20" s="23"/>
      <c r="AD20" s="23"/>
    </row>
    <row r="21" spans="1:30" ht="13.5" customHeight="1">
      <c r="A21" s="78" t="s">
        <v>617</v>
      </c>
      <c r="B21" s="91" t="s">
        <v>416</v>
      </c>
      <c r="C21" s="91" t="s">
        <v>415</v>
      </c>
      <c r="D21" s="60" t="s">
        <v>417</v>
      </c>
      <c r="E21" s="60">
        <v>1967</v>
      </c>
      <c r="F21" s="60">
        <v>14</v>
      </c>
      <c r="G21" s="60"/>
      <c r="H21" s="60"/>
      <c r="I21" s="60"/>
      <c r="J21" s="60"/>
      <c r="K21" s="60"/>
      <c r="L21" s="60"/>
      <c r="M21" s="60"/>
      <c r="N21" s="57"/>
      <c r="O21" s="85"/>
      <c r="P21" s="114">
        <f t="shared" si="0"/>
        <v>14</v>
      </c>
      <c r="Q21" s="115">
        <f t="shared" si="1"/>
        <v>14</v>
      </c>
      <c r="R21" s="60">
        <f t="shared" si="2"/>
        <v>1</v>
      </c>
      <c r="S21" s="86">
        <f t="shared" si="3"/>
        <v>1</v>
      </c>
      <c r="T21" s="98">
        <f t="shared" si="4"/>
        <v>14</v>
      </c>
      <c r="U21" s="98" t="e">
        <f t="shared" si="5"/>
        <v>#NUM!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C21" s="23"/>
      <c r="AD21" s="23"/>
    </row>
    <row r="22" spans="1:30" ht="13.5" customHeight="1">
      <c r="A22" s="78" t="s">
        <v>617</v>
      </c>
      <c r="B22" s="57" t="s">
        <v>77</v>
      </c>
      <c r="C22" s="57" t="s">
        <v>455</v>
      </c>
      <c r="D22" s="60" t="s">
        <v>55</v>
      </c>
      <c r="E22" s="60">
        <v>1960</v>
      </c>
      <c r="F22" s="60"/>
      <c r="G22" s="60"/>
      <c r="H22" s="60"/>
      <c r="I22" s="60">
        <v>14</v>
      </c>
      <c r="J22" s="60"/>
      <c r="K22" s="60"/>
      <c r="L22" s="60"/>
      <c r="M22" s="60"/>
      <c r="N22" s="57"/>
      <c r="O22" s="85"/>
      <c r="P22" s="114">
        <f t="shared" si="0"/>
        <v>14</v>
      </c>
      <c r="Q22" s="115">
        <f t="shared" si="1"/>
        <v>14</v>
      </c>
      <c r="R22" s="60">
        <f t="shared" si="2"/>
        <v>1</v>
      </c>
      <c r="S22" s="86">
        <f t="shared" si="3"/>
        <v>1</v>
      </c>
      <c r="T22" s="98">
        <f t="shared" si="4"/>
        <v>14</v>
      </c>
      <c r="U22" s="98" t="e">
        <f t="shared" si="5"/>
        <v>#NUM!</v>
      </c>
      <c r="V22" s="98" t="e">
        <f t="shared" si="6"/>
        <v>#NUM!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C22" s="23"/>
      <c r="AD22" s="23"/>
    </row>
    <row r="23" spans="1:30" ht="12.75">
      <c r="A23" s="78" t="s">
        <v>617</v>
      </c>
      <c r="B23" s="57" t="s">
        <v>12</v>
      </c>
      <c r="C23" s="196" t="s">
        <v>481</v>
      </c>
      <c r="D23" s="60" t="s">
        <v>57</v>
      </c>
      <c r="E23" s="60">
        <v>1968</v>
      </c>
      <c r="F23" s="60"/>
      <c r="G23" s="60"/>
      <c r="H23" s="60"/>
      <c r="I23" s="60"/>
      <c r="J23" s="60"/>
      <c r="K23" s="60">
        <v>14</v>
      </c>
      <c r="L23" s="60"/>
      <c r="M23" s="60"/>
      <c r="N23" s="57"/>
      <c r="O23" s="21"/>
      <c r="P23" s="114">
        <f t="shared" si="0"/>
        <v>14</v>
      </c>
      <c r="Q23" s="115">
        <f t="shared" si="1"/>
        <v>14</v>
      </c>
      <c r="R23" s="60">
        <f t="shared" si="2"/>
        <v>1</v>
      </c>
      <c r="S23" s="86">
        <f t="shared" si="3"/>
        <v>1</v>
      </c>
      <c r="T23" s="98">
        <f t="shared" si="4"/>
        <v>14</v>
      </c>
      <c r="U23" s="98" t="e">
        <f t="shared" si="5"/>
        <v>#NUM!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  <c r="AC23" s="23"/>
      <c r="AD23" s="23"/>
    </row>
    <row r="24" spans="1:30" ht="12.75">
      <c r="A24" s="78" t="s">
        <v>617</v>
      </c>
      <c r="B24" s="57" t="s">
        <v>35</v>
      </c>
      <c r="C24" s="92" t="s">
        <v>419</v>
      </c>
      <c r="D24" s="60" t="s">
        <v>230</v>
      </c>
      <c r="E24" s="60">
        <v>1950</v>
      </c>
      <c r="F24" s="117">
        <v>7</v>
      </c>
      <c r="G24" s="60"/>
      <c r="H24" s="60"/>
      <c r="I24" s="60"/>
      <c r="J24" s="60"/>
      <c r="K24" s="60"/>
      <c r="L24" s="60"/>
      <c r="M24" s="60">
        <v>7</v>
      </c>
      <c r="N24" s="57"/>
      <c r="O24" s="21"/>
      <c r="P24" s="114">
        <f t="shared" si="0"/>
        <v>14</v>
      </c>
      <c r="Q24" s="115">
        <f t="shared" si="1"/>
        <v>14</v>
      </c>
      <c r="R24" s="60">
        <f t="shared" si="2"/>
        <v>2</v>
      </c>
      <c r="S24" s="86">
        <f t="shared" si="3"/>
        <v>2</v>
      </c>
      <c r="T24" s="98">
        <f t="shared" si="4"/>
        <v>7</v>
      </c>
      <c r="U24" s="98">
        <f t="shared" si="5"/>
        <v>7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  <c r="AC24" s="23"/>
      <c r="AD24" s="23"/>
    </row>
    <row r="25" spans="1:30" ht="12.75">
      <c r="A25" s="78" t="s">
        <v>617</v>
      </c>
      <c r="B25" s="91" t="s">
        <v>38</v>
      </c>
      <c r="C25" s="91" t="s">
        <v>562</v>
      </c>
      <c r="D25" s="60" t="s">
        <v>535</v>
      </c>
      <c r="E25" s="60">
        <v>1964</v>
      </c>
      <c r="F25" s="132"/>
      <c r="G25" s="59"/>
      <c r="H25" s="59"/>
      <c r="I25" s="59"/>
      <c r="J25" s="59"/>
      <c r="K25" s="59"/>
      <c r="L25" s="59"/>
      <c r="M25" s="59">
        <v>14</v>
      </c>
      <c r="N25" s="59"/>
      <c r="O25" s="59"/>
      <c r="P25" s="114">
        <f t="shared" si="0"/>
        <v>14</v>
      </c>
      <c r="Q25" s="115">
        <f t="shared" si="1"/>
        <v>14</v>
      </c>
      <c r="R25" s="60">
        <f t="shared" si="2"/>
        <v>1</v>
      </c>
      <c r="S25" s="86">
        <f t="shared" si="3"/>
        <v>1</v>
      </c>
      <c r="T25" s="98">
        <f t="shared" si="4"/>
        <v>14</v>
      </c>
      <c r="U25" s="98" t="e">
        <f t="shared" si="5"/>
        <v>#NUM!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  <c r="AC25" s="23"/>
      <c r="AD25" s="23"/>
    </row>
    <row r="26" spans="1:30" ht="12.75">
      <c r="A26" s="78" t="s">
        <v>243</v>
      </c>
      <c r="B26" s="92" t="s">
        <v>39</v>
      </c>
      <c r="C26" s="92" t="s">
        <v>514</v>
      </c>
      <c r="D26" s="60" t="s">
        <v>563</v>
      </c>
      <c r="E26" s="60">
        <v>1967</v>
      </c>
      <c r="F26" s="117"/>
      <c r="G26" s="60"/>
      <c r="H26" s="60"/>
      <c r="I26" s="60"/>
      <c r="J26" s="60"/>
      <c r="K26" s="60"/>
      <c r="L26" s="60"/>
      <c r="M26" s="60">
        <v>13</v>
      </c>
      <c r="N26" s="57"/>
      <c r="O26" s="24"/>
      <c r="P26" s="114">
        <f t="shared" si="0"/>
        <v>13</v>
      </c>
      <c r="Q26" s="115">
        <f t="shared" si="1"/>
        <v>13</v>
      </c>
      <c r="R26" s="60">
        <f t="shared" si="2"/>
        <v>1</v>
      </c>
      <c r="S26" s="86">
        <f t="shared" si="3"/>
        <v>1</v>
      </c>
      <c r="T26" s="98">
        <f t="shared" si="4"/>
        <v>13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  <c r="AC26" s="23"/>
      <c r="AD26" s="23"/>
    </row>
    <row r="27" spans="1:30" ht="12.75">
      <c r="A27" s="78" t="s">
        <v>244</v>
      </c>
      <c r="B27" s="91" t="s">
        <v>26</v>
      </c>
      <c r="C27" s="91" t="s">
        <v>84</v>
      </c>
      <c r="D27" s="60" t="s">
        <v>69</v>
      </c>
      <c r="E27" s="60">
        <v>1969</v>
      </c>
      <c r="F27" s="60"/>
      <c r="G27" s="60"/>
      <c r="H27" s="60"/>
      <c r="I27" s="60"/>
      <c r="J27" s="60"/>
      <c r="K27" s="60"/>
      <c r="L27" s="60"/>
      <c r="M27" s="60"/>
      <c r="N27" s="60">
        <v>12</v>
      </c>
      <c r="O27" s="60"/>
      <c r="P27" s="114">
        <f t="shared" si="0"/>
        <v>12</v>
      </c>
      <c r="Q27" s="115">
        <f t="shared" si="1"/>
        <v>12</v>
      </c>
      <c r="R27" s="60">
        <f t="shared" si="2"/>
        <v>1</v>
      </c>
      <c r="S27" s="86">
        <f t="shared" si="3"/>
        <v>1</v>
      </c>
      <c r="T27" s="98">
        <f t="shared" si="4"/>
        <v>12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  <c r="AC27" s="23"/>
      <c r="AD27" s="23"/>
    </row>
    <row r="28" spans="1:30" ht="12.75">
      <c r="A28" s="78" t="s">
        <v>245</v>
      </c>
      <c r="B28" s="91" t="s">
        <v>38</v>
      </c>
      <c r="C28" s="159" t="s">
        <v>208</v>
      </c>
      <c r="D28" s="60" t="s">
        <v>102</v>
      </c>
      <c r="E28" s="60">
        <v>1963</v>
      </c>
      <c r="F28" s="60"/>
      <c r="G28" s="60"/>
      <c r="H28" s="60">
        <v>11</v>
      </c>
      <c r="I28" s="60"/>
      <c r="J28" s="60"/>
      <c r="K28" s="60"/>
      <c r="L28" s="150"/>
      <c r="M28" s="150"/>
      <c r="N28" s="150"/>
      <c r="O28" s="150"/>
      <c r="P28" s="114">
        <f t="shared" si="0"/>
        <v>11</v>
      </c>
      <c r="Q28" s="115">
        <f t="shared" si="1"/>
        <v>11</v>
      </c>
      <c r="R28" s="60">
        <f t="shared" si="2"/>
        <v>1</v>
      </c>
      <c r="S28" s="86">
        <f t="shared" si="3"/>
        <v>1</v>
      </c>
      <c r="T28" s="98">
        <f t="shared" si="4"/>
        <v>11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  <c r="AC28" s="23"/>
      <c r="AD28" s="23"/>
    </row>
    <row r="29" spans="1:30" ht="12.75">
      <c r="A29" s="78" t="s">
        <v>581</v>
      </c>
      <c r="B29" s="91" t="s">
        <v>86</v>
      </c>
      <c r="C29" s="91" t="s">
        <v>85</v>
      </c>
      <c r="D29" s="60" t="s">
        <v>418</v>
      </c>
      <c r="E29" s="60">
        <v>1966</v>
      </c>
      <c r="F29" s="60">
        <v>10</v>
      </c>
      <c r="G29" s="60"/>
      <c r="H29" s="60"/>
      <c r="I29" s="60"/>
      <c r="J29" s="60"/>
      <c r="K29" s="60"/>
      <c r="L29" s="60"/>
      <c r="M29" s="60"/>
      <c r="N29" s="60"/>
      <c r="O29" s="60"/>
      <c r="P29" s="114">
        <f t="shared" si="0"/>
        <v>10</v>
      </c>
      <c r="Q29" s="115">
        <f t="shared" si="1"/>
        <v>10</v>
      </c>
      <c r="R29" s="60">
        <f t="shared" si="2"/>
        <v>1</v>
      </c>
      <c r="S29" s="86">
        <f t="shared" si="3"/>
        <v>1</v>
      </c>
      <c r="T29" s="98">
        <f t="shared" si="4"/>
        <v>10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  <c r="AC29" s="23"/>
      <c r="AD29" s="23"/>
    </row>
    <row r="30" spans="1:30" ht="12.75">
      <c r="A30" s="78" t="s">
        <v>581</v>
      </c>
      <c r="B30" s="91" t="s">
        <v>38</v>
      </c>
      <c r="C30" s="91" t="s">
        <v>564</v>
      </c>
      <c r="D30" s="60" t="s">
        <v>565</v>
      </c>
      <c r="E30" s="60">
        <v>1963</v>
      </c>
      <c r="F30" s="60"/>
      <c r="G30" s="60"/>
      <c r="H30" s="60"/>
      <c r="I30" s="60"/>
      <c r="J30" s="60"/>
      <c r="K30" s="60"/>
      <c r="L30" s="60"/>
      <c r="M30" s="60">
        <v>10</v>
      </c>
      <c r="N30" s="57"/>
      <c r="O30" s="20"/>
      <c r="P30" s="114">
        <f t="shared" si="0"/>
        <v>10</v>
      </c>
      <c r="Q30" s="115">
        <f t="shared" si="1"/>
        <v>10</v>
      </c>
      <c r="R30" s="60">
        <f t="shared" si="2"/>
        <v>1</v>
      </c>
      <c r="S30" s="86">
        <f t="shared" si="3"/>
        <v>1</v>
      </c>
      <c r="T30" s="98">
        <f t="shared" si="4"/>
        <v>10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  <c r="AC30" s="23"/>
      <c r="AD30" s="23"/>
    </row>
    <row r="31" spans="1:30" ht="12.75">
      <c r="A31" s="78" t="s">
        <v>618</v>
      </c>
      <c r="B31" s="91" t="s">
        <v>24</v>
      </c>
      <c r="C31" s="91" t="s">
        <v>106</v>
      </c>
      <c r="D31" s="60" t="s">
        <v>49</v>
      </c>
      <c r="E31" s="60">
        <v>1964</v>
      </c>
      <c r="F31" s="60"/>
      <c r="G31" s="60"/>
      <c r="H31" s="60">
        <v>9</v>
      </c>
      <c r="I31" s="60"/>
      <c r="J31" s="60"/>
      <c r="K31" s="60"/>
      <c r="L31" s="60"/>
      <c r="M31" s="60"/>
      <c r="N31" s="60"/>
      <c r="O31" s="60"/>
      <c r="P31" s="114">
        <f t="shared" si="0"/>
        <v>9</v>
      </c>
      <c r="Q31" s="115">
        <f t="shared" si="1"/>
        <v>9</v>
      </c>
      <c r="R31" s="60">
        <f t="shared" si="2"/>
        <v>1</v>
      </c>
      <c r="S31" s="86">
        <f t="shared" si="3"/>
        <v>1</v>
      </c>
      <c r="T31" s="98">
        <f t="shared" si="4"/>
        <v>9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  <c r="AC31" s="23"/>
      <c r="AD31" s="23"/>
    </row>
    <row r="32" spans="1:30" ht="12.75">
      <c r="A32" s="78" t="s">
        <v>489</v>
      </c>
      <c r="B32" s="92" t="s">
        <v>309</v>
      </c>
      <c r="C32" s="92" t="s">
        <v>352</v>
      </c>
      <c r="D32" s="60" t="s">
        <v>51</v>
      </c>
      <c r="E32" s="60">
        <v>1967</v>
      </c>
      <c r="F32" s="60"/>
      <c r="G32" s="60"/>
      <c r="H32" s="60"/>
      <c r="I32" s="60"/>
      <c r="J32" s="60">
        <v>9</v>
      </c>
      <c r="K32" s="60"/>
      <c r="L32" s="60"/>
      <c r="M32" s="60"/>
      <c r="N32" s="57"/>
      <c r="O32" s="20"/>
      <c r="P32" s="114">
        <f t="shared" si="0"/>
        <v>9</v>
      </c>
      <c r="Q32" s="115">
        <f t="shared" si="1"/>
        <v>9</v>
      </c>
      <c r="R32" s="60">
        <f t="shared" si="2"/>
        <v>1</v>
      </c>
      <c r="S32" s="86">
        <f t="shared" si="3"/>
        <v>1</v>
      </c>
      <c r="T32" s="98">
        <f t="shared" si="4"/>
        <v>9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  <c r="AC32" s="23"/>
      <c r="AD32" s="23"/>
    </row>
    <row r="33" spans="1:30" ht="12.75">
      <c r="A33" s="78" t="s">
        <v>489</v>
      </c>
      <c r="B33" s="91" t="s">
        <v>38</v>
      </c>
      <c r="C33" s="91" t="s">
        <v>566</v>
      </c>
      <c r="D33" s="60" t="s">
        <v>567</v>
      </c>
      <c r="E33" s="60">
        <v>1961</v>
      </c>
      <c r="F33" s="60"/>
      <c r="G33" s="60"/>
      <c r="H33" s="60"/>
      <c r="I33" s="60"/>
      <c r="J33" s="60"/>
      <c r="K33" s="60"/>
      <c r="L33" s="60"/>
      <c r="M33" s="60">
        <v>9</v>
      </c>
      <c r="N33" s="60"/>
      <c r="O33" s="60"/>
      <c r="P33" s="114">
        <f aca="true" t="shared" si="13" ref="P33:P54">O33+N33+M33+L33+K33+J33+I33+H33+G33+F33</f>
        <v>9</v>
      </c>
      <c r="Q33" s="115">
        <f aca="true" t="shared" si="14" ref="Q33:Q54">IF(R33&gt;S33,SUM(T33:Y33),P33)</f>
        <v>9</v>
      </c>
      <c r="R33" s="60">
        <f aca="true" t="shared" si="15" ref="R33:R54">COUNT(F33:O33)</f>
        <v>1</v>
      </c>
      <c r="S33" s="86">
        <f aca="true" t="shared" si="16" ref="S33:S54">IF(COUNT(F33:O33)&gt;=6,6,COUNT(F33:O33))</f>
        <v>1</v>
      </c>
      <c r="T33" s="98">
        <f t="shared" si="4"/>
        <v>9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  <c r="AC33" s="23"/>
      <c r="AD33" s="23"/>
    </row>
    <row r="34" spans="1:30" ht="12.75">
      <c r="A34" s="78" t="s">
        <v>251</v>
      </c>
      <c r="B34" s="91" t="s">
        <v>14</v>
      </c>
      <c r="C34" s="91" t="s">
        <v>568</v>
      </c>
      <c r="D34" s="60" t="s">
        <v>565</v>
      </c>
      <c r="E34" s="60">
        <v>1957</v>
      </c>
      <c r="F34" s="60"/>
      <c r="G34" s="60"/>
      <c r="H34" s="60"/>
      <c r="I34" s="60"/>
      <c r="J34" s="60"/>
      <c r="K34" s="60"/>
      <c r="L34" s="60"/>
      <c r="M34" s="60">
        <v>6</v>
      </c>
      <c r="N34" s="60"/>
      <c r="O34" s="60"/>
      <c r="P34" s="114">
        <f t="shared" si="13"/>
        <v>6</v>
      </c>
      <c r="Q34" s="115">
        <f t="shared" si="14"/>
        <v>6</v>
      </c>
      <c r="R34" s="60">
        <f t="shared" si="15"/>
        <v>1</v>
      </c>
      <c r="S34" s="86">
        <f t="shared" si="16"/>
        <v>1</v>
      </c>
      <c r="T34" s="98">
        <f t="shared" si="4"/>
        <v>6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  <c r="AC34" s="23"/>
      <c r="AD34" s="23"/>
    </row>
    <row r="35" spans="1:30" ht="12.75">
      <c r="A35" s="78" t="s">
        <v>587</v>
      </c>
      <c r="B35" s="91" t="s">
        <v>279</v>
      </c>
      <c r="C35" s="91" t="s">
        <v>569</v>
      </c>
      <c r="D35" s="60" t="s">
        <v>575</v>
      </c>
      <c r="E35" s="60">
        <v>1959</v>
      </c>
      <c r="F35" s="60"/>
      <c r="G35" s="60"/>
      <c r="H35" s="60"/>
      <c r="I35" s="60"/>
      <c r="J35" s="60"/>
      <c r="K35" s="60"/>
      <c r="L35" s="60"/>
      <c r="M35" s="60">
        <v>5</v>
      </c>
      <c r="N35" s="57"/>
      <c r="O35" s="24"/>
      <c r="P35" s="114">
        <f t="shared" si="13"/>
        <v>5</v>
      </c>
      <c r="Q35" s="115">
        <f t="shared" si="14"/>
        <v>5</v>
      </c>
      <c r="R35" s="60">
        <f t="shared" si="15"/>
        <v>1</v>
      </c>
      <c r="S35" s="86">
        <f t="shared" si="16"/>
        <v>1</v>
      </c>
      <c r="T35" s="98">
        <f t="shared" si="4"/>
        <v>5</v>
      </c>
      <c r="U35" s="98" t="e">
        <f t="shared" si="5"/>
        <v>#NUM!</v>
      </c>
      <c r="V35" s="98" t="e">
        <f t="shared" si="6"/>
        <v>#NUM!</v>
      </c>
      <c r="W35" s="98" t="e">
        <f t="shared" si="7"/>
        <v>#NUM!</v>
      </c>
      <c r="X35" s="98" t="e">
        <f t="shared" si="8"/>
        <v>#NUM!</v>
      </c>
      <c r="Y35" s="98" t="e">
        <f t="shared" si="9"/>
        <v>#NUM!</v>
      </c>
      <c r="Z35" s="98" t="e">
        <f t="shared" si="10"/>
        <v>#NUM!</v>
      </c>
      <c r="AA35" s="98" t="e">
        <f t="shared" si="11"/>
        <v>#NUM!</v>
      </c>
      <c r="AB35" s="98" t="e">
        <f t="shared" si="12"/>
        <v>#NUM!</v>
      </c>
      <c r="AC35" s="23"/>
      <c r="AD35" s="23"/>
    </row>
    <row r="36" spans="1:30" ht="12.75">
      <c r="A36" s="78" t="s">
        <v>587</v>
      </c>
      <c r="B36" s="91" t="s">
        <v>38</v>
      </c>
      <c r="C36" s="91" t="s">
        <v>615</v>
      </c>
      <c r="D36" s="60" t="s">
        <v>53</v>
      </c>
      <c r="E36" s="60">
        <v>1970</v>
      </c>
      <c r="F36" s="60"/>
      <c r="G36" s="60"/>
      <c r="H36" s="60"/>
      <c r="I36" s="60"/>
      <c r="J36" s="60"/>
      <c r="K36" s="60"/>
      <c r="L36" s="60"/>
      <c r="M36" s="60"/>
      <c r="N36" s="60">
        <v>5</v>
      </c>
      <c r="O36" s="60"/>
      <c r="P36" s="114">
        <f t="shared" si="13"/>
        <v>5</v>
      </c>
      <c r="Q36" s="115">
        <f t="shared" si="14"/>
        <v>5</v>
      </c>
      <c r="R36" s="60">
        <f t="shared" si="15"/>
        <v>1</v>
      </c>
      <c r="S36" s="86">
        <f t="shared" si="16"/>
        <v>1</v>
      </c>
      <c r="T36" s="98">
        <f t="shared" si="4"/>
        <v>5</v>
      </c>
      <c r="U36" s="98" t="e">
        <f t="shared" si="5"/>
        <v>#NUM!</v>
      </c>
      <c r="V36" s="98" t="e">
        <f t="shared" si="6"/>
        <v>#NUM!</v>
      </c>
      <c r="W36" s="98" t="e">
        <f t="shared" si="7"/>
        <v>#NUM!</v>
      </c>
      <c r="X36" s="98" t="e">
        <f t="shared" si="8"/>
        <v>#NUM!</v>
      </c>
      <c r="Y36" s="98" t="e">
        <f t="shared" si="9"/>
        <v>#NUM!</v>
      </c>
      <c r="Z36" s="98" t="e">
        <f t="shared" si="10"/>
        <v>#NUM!</v>
      </c>
      <c r="AA36" s="98" t="e">
        <f t="shared" si="11"/>
        <v>#NUM!</v>
      </c>
      <c r="AB36" s="98" t="e">
        <f t="shared" si="12"/>
        <v>#NUM!</v>
      </c>
      <c r="AC36" s="23"/>
      <c r="AD36" s="23"/>
    </row>
    <row r="37" spans="1:30" ht="12.75">
      <c r="A37" s="78" t="s">
        <v>254</v>
      </c>
      <c r="B37" s="92" t="s">
        <v>25</v>
      </c>
      <c r="C37" s="92" t="s">
        <v>570</v>
      </c>
      <c r="D37" s="60" t="s">
        <v>511</v>
      </c>
      <c r="E37" s="60">
        <v>1966</v>
      </c>
      <c r="F37" s="60"/>
      <c r="G37" s="60"/>
      <c r="H37" s="60"/>
      <c r="I37" s="60"/>
      <c r="J37" s="60"/>
      <c r="K37" s="60"/>
      <c r="L37" s="60"/>
      <c r="M37" s="60">
        <v>4</v>
      </c>
      <c r="N37" s="57"/>
      <c r="O37" s="20"/>
      <c r="P37" s="114">
        <f t="shared" si="13"/>
        <v>4</v>
      </c>
      <c r="Q37" s="115">
        <f t="shared" si="14"/>
        <v>4</v>
      </c>
      <c r="R37" s="60">
        <f t="shared" si="15"/>
        <v>1</v>
      </c>
      <c r="S37" s="86">
        <f t="shared" si="16"/>
        <v>1</v>
      </c>
      <c r="T37" s="98">
        <f t="shared" si="4"/>
        <v>4</v>
      </c>
      <c r="U37" s="98" t="e">
        <f t="shared" si="5"/>
        <v>#NUM!</v>
      </c>
      <c r="V37" s="98" t="e">
        <f t="shared" si="6"/>
        <v>#NUM!</v>
      </c>
      <c r="W37" s="98" t="e">
        <f t="shared" si="7"/>
        <v>#NUM!</v>
      </c>
      <c r="X37" s="98" t="e">
        <f t="shared" si="8"/>
        <v>#NUM!</v>
      </c>
      <c r="Y37" s="98" t="e">
        <f t="shared" si="9"/>
        <v>#NUM!</v>
      </c>
      <c r="Z37" s="98" t="e">
        <f t="shared" si="10"/>
        <v>#NUM!</v>
      </c>
      <c r="AA37" s="98" t="e">
        <f t="shared" si="11"/>
        <v>#NUM!</v>
      </c>
      <c r="AB37" s="98" t="e">
        <f t="shared" si="12"/>
        <v>#NUM!</v>
      </c>
      <c r="AC37" s="23"/>
      <c r="AD37" s="23"/>
    </row>
    <row r="38" spans="1:30" ht="12.75">
      <c r="A38" s="78" t="s">
        <v>255</v>
      </c>
      <c r="B38" s="92" t="s">
        <v>31</v>
      </c>
      <c r="C38" s="92" t="s">
        <v>571</v>
      </c>
      <c r="D38" s="60" t="s">
        <v>574</v>
      </c>
      <c r="E38" s="60">
        <v>1970</v>
      </c>
      <c r="F38" s="60"/>
      <c r="G38" s="60"/>
      <c r="H38" s="60"/>
      <c r="I38" s="60"/>
      <c r="J38" s="60"/>
      <c r="K38" s="60"/>
      <c r="L38" s="60"/>
      <c r="M38" s="60">
        <v>3</v>
      </c>
      <c r="N38" s="57"/>
      <c r="O38" s="20"/>
      <c r="P38" s="114">
        <f t="shared" si="13"/>
        <v>3</v>
      </c>
      <c r="Q38" s="115">
        <f t="shared" si="14"/>
        <v>3</v>
      </c>
      <c r="R38" s="60">
        <f t="shared" si="15"/>
        <v>1</v>
      </c>
      <c r="S38" s="86">
        <f t="shared" si="16"/>
        <v>1</v>
      </c>
      <c r="T38" s="98">
        <f t="shared" si="4"/>
        <v>3</v>
      </c>
      <c r="U38" s="98" t="e">
        <f t="shared" si="5"/>
        <v>#NUM!</v>
      </c>
      <c r="V38" s="98" t="e">
        <f t="shared" si="6"/>
        <v>#NUM!</v>
      </c>
      <c r="W38" s="98" t="e">
        <f t="shared" si="7"/>
        <v>#NUM!</v>
      </c>
      <c r="X38" s="98" t="e">
        <f t="shared" si="8"/>
        <v>#NUM!</v>
      </c>
      <c r="Y38" s="98" t="e">
        <f t="shared" si="9"/>
        <v>#NUM!</v>
      </c>
      <c r="Z38" s="98" t="e">
        <f t="shared" si="10"/>
        <v>#NUM!</v>
      </c>
      <c r="AA38" s="98" t="e">
        <f t="shared" si="11"/>
        <v>#NUM!</v>
      </c>
      <c r="AB38" s="98" t="e">
        <f t="shared" si="12"/>
        <v>#NUM!</v>
      </c>
      <c r="AC38" s="23"/>
      <c r="AD38" s="23"/>
    </row>
    <row r="39" spans="1:30" ht="14.25" customHeight="1">
      <c r="A39" s="78" t="s">
        <v>256</v>
      </c>
      <c r="B39" s="91" t="s">
        <v>39</v>
      </c>
      <c r="C39" s="91" t="s">
        <v>572</v>
      </c>
      <c r="D39" s="60" t="s">
        <v>573</v>
      </c>
      <c r="E39" s="60">
        <v>1968</v>
      </c>
      <c r="F39" s="60"/>
      <c r="G39" s="60"/>
      <c r="H39" s="60"/>
      <c r="I39" s="60"/>
      <c r="J39" s="60"/>
      <c r="K39" s="60"/>
      <c r="L39" s="60"/>
      <c r="M39" s="60">
        <v>1</v>
      </c>
      <c r="N39" s="60"/>
      <c r="O39" s="60"/>
      <c r="P39" s="114">
        <f t="shared" si="13"/>
        <v>1</v>
      </c>
      <c r="Q39" s="115">
        <f t="shared" si="14"/>
        <v>1</v>
      </c>
      <c r="R39" s="60">
        <f t="shared" si="15"/>
        <v>1</v>
      </c>
      <c r="S39" s="86">
        <f t="shared" si="16"/>
        <v>1</v>
      </c>
      <c r="T39" s="98">
        <f t="shared" si="4"/>
        <v>1</v>
      </c>
      <c r="U39" s="98" t="e">
        <f t="shared" si="5"/>
        <v>#NUM!</v>
      </c>
      <c r="V39" s="98" t="e">
        <f t="shared" si="6"/>
        <v>#NUM!</v>
      </c>
      <c r="W39" s="98" t="e">
        <f t="shared" si="7"/>
        <v>#NUM!</v>
      </c>
      <c r="X39" s="98" t="e">
        <f t="shared" si="8"/>
        <v>#NUM!</v>
      </c>
      <c r="Y39" s="98" t="e">
        <f t="shared" si="9"/>
        <v>#NUM!</v>
      </c>
      <c r="Z39" s="98" t="e">
        <f t="shared" si="10"/>
        <v>#NUM!</v>
      </c>
      <c r="AA39" s="98" t="e">
        <f t="shared" si="11"/>
        <v>#NUM!</v>
      </c>
      <c r="AB39" s="98" t="e">
        <f t="shared" si="12"/>
        <v>#NUM!</v>
      </c>
      <c r="AC39" s="23"/>
      <c r="AD39" s="23"/>
    </row>
    <row r="40" spans="1:30" ht="12.75">
      <c r="A40" s="78" t="s">
        <v>257</v>
      </c>
      <c r="B40" s="91"/>
      <c r="C40" s="9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57"/>
      <c r="O40" s="60"/>
      <c r="P40" s="114">
        <f t="shared" si="13"/>
        <v>0</v>
      </c>
      <c r="Q40" s="115">
        <f t="shared" si="14"/>
        <v>0</v>
      </c>
      <c r="R40" s="60">
        <f t="shared" si="15"/>
        <v>0</v>
      </c>
      <c r="S40" s="86">
        <f t="shared" si="16"/>
        <v>0</v>
      </c>
      <c r="T40" s="98" t="e">
        <f t="shared" si="4"/>
        <v>#NUM!</v>
      </c>
      <c r="U40" s="98" t="e">
        <f t="shared" si="5"/>
        <v>#NUM!</v>
      </c>
      <c r="V40" s="98" t="e">
        <f t="shared" si="6"/>
        <v>#NUM!</v>
      </c>
      <c r="W40" s="98" t="e">
        <f t="shared" si="7"/>
        <v>#NUM!</v>
      </c>
      <c r="X40" s="98" t="e">
        <f t="shared" si="8"/>
        <v>#NUM!</v>
      </c>
      <c r="Y40" s="98" t="e">
        <f t="shared" si="9"/>
        <v>#NUM!</v>
      </c>
      <c r="Z40" s="98" t="e">
        <f t="shared" si="10"/>
        <v>#NUM!</v>
      </c>
      <c r="AA40" s="98" t="e">
        <f t="shared" si="11"/>
        <v>#NUM!</v>
      </c>
      <c r="AB40" s="98" t="e">
        <f t="shared" si="12"/>
        <v>#NUM!</v>
      </c>
      <c r="AC40" s="23"/>
      <c r="AD40" s="23"/>
    </row>
    <row r="41" spans="1:30" ht="12.75">
      <c r="A41" s="78" t="s">
        <v>258</v>
      </c>
      <c r="B41" s="91"/>
      <c r="C41" s="9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57"/>
      <c r="O41" s="60"/>
      <c r="P41" s="114">
        <f t="shared" si="13"/>
        <v>0</v>
      </c>
      <c r="Q41" s="115">
        <f t="shared" si="14"/>
        <v>0</v>
      </c>
      <c r="R41" s="60">
        <f t="shared" si="15"/>
        <v>0</v>
      </c>
      <c r="S41" s="86">
        <f t="shared" si="16"/>
        <v>0</v>
      </c>
      <c r="T41" s="98" t="e">
        <f t="shared" si="4"/>
        <v>#NUM!</v>
      </c>
      <c r="U41" s="98" t="e">
        <f t="shared" si="5"/>
        <v>#NUM!</v>
      </c>
      <c r="V41" s="98" t="e">
        <f t="shared" si="6"/>
        <v>#NUM!</v>
      </c>
      <c r="W41" s="98" t="e">
        <f t="shared" si="7"/>
        <v>#NUM!</v>
      </c>
      <c r="X41" s="98" t="e">
        <f t="shared" si="8"/>
        <v>#NUM!</v>
      </c>
      <c r="Y41" s="98" t="e">
        <f t="shared" si="9"/>
        <v>#NUM!</v>
      </c>
      <c r="Z41" s="98" t="e">
        <f t="shared" si="10"/>
        <v>#NUM!</v>
      </c>
      <c r="AA41" s="98" t="e">
        <f t="shared" si="11"/>
        <v>#NUM!</v>
      </c>
      <c r="AB41" s="98" t="e">
        <f t="shared" si="12"/>
        <v>#NUM!</v>
      </c>
      <c r="AC41" s="23"/>
      <c r="AD41" s="23"/>
    </row>
    <row r="42" spans="1:30" ht="12.75">
      <c r="A42" s="78" t="s">
        <v>259</v>
      </c>
      <c r="B42" s="158"/>
      <c r="C42" s="158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57"/>
      <c r="O42" s="24"/>
      <c r="P42" s="114">
        <f t="shared" si="13"/>
        <v>0</v>
      </c>
      <c r="Q42" s="115">
        <f t="shared" si="14"/>
        <v>0</v>
      </c>
      <c r="R42" s="60">
        <f t="shared" si="15"/>
        <v>0</v>
      </c>
      <c r="S42" s="86">
        <f t="shared" si="16"/>
        <v>0</v>
      </c>
      <c r="T42" s="98" t="e">
        <f t="shared" si="4"/>
        <v>#NUM!</v>
      </c>
      <c r="U42" s="98" t="e">
        <f t="shared" si="5"/>
        <v>#NUM!</v>
      </c>
      <c r="V42" s="98" t="e">
        <f t="shared" si="6"/>
        <v>#NUM!</v>
      </c>
      <c r="W42" s="98" t="e">
        <f t="shared" si="7"/>
        <v>#NUM!</v>
      </c>
      <c r="X42" s="98" t="e">
        <f t="shared" si="8"/>
        <v>#NUM!</v>
      </c>
      <c r="Y42" s="98" t="e">
        <f t="shared" si="9"/>
        <v>#NUM!</v>
      </c>
      <c r="Z42" s="98" t="e">
        <f t="shared" si="10"/>
        <v>#NUM!</v>
      </c>
      <c r="AA42" s="98" t="e">
        <f t="shared" si="11"/>
        <v>#NUM!</v>
      </c>
      <c r="AB42" s="98" t="e">
        <f t="shared" si="12"/>
        <v>#NUM!</v>
      </c>
      <c r="AC42" s="23"/>
      <c r="AD42" s="23"/>
    </row>
    <row r="43" spans="1:30" ht="12.75">
      <c r="A43" s="78" t="s">
        <v>260</v>
      </c>
      <c r="B43" s="91"/>
      <c r="C43" s="9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114">
        <f t="shared" si="13"/>
        <v>0</v>
      </c>
      <c r="Q43" s="115">
        <f t="shared" si="14"/>
        <v>0</v>
      </c>
      <c r="R43" s="60">
        <f t="shared" si="15"/>
        <v>0</v>
      </c>
      <c r="S43" s="86">
        <f t="shared" si="16"/>
        <v>0</v>
      </c>
      <c r="T43" s="98" t="e">
        <f t="shared" si="4"/>
        <v>#NUM!</v>
      </c>
      <c r="U43" s="98" t="e">
        <f t="shared" si="5"/>
        <v>#NUM!</v>
      </c>
      <c r="V43" s="98" t="e">
        <f t="shared" si="6"/>
        <v>#NUM!</v>
      </c>
      <c r="W43" s="98" t="e">
        <f t="shared" si="7"/>
        <v>#NUM!</v>
      </c>
      <c r="X43" s="98" t="e">
        <f t="shared" si="8"/>
        <v>#NUM!</v>
      </c>
      <c r="Y43" s="98" t="e">
        <f t="shared" si="9"/>
        <v>#NUM!</v>
      </c>
      <c r="Z43" s="98" t="e">
        <f t="shared" si="10"/>
        <v>#NUM!</v>
      </c>
      <c r="AA43" s="98" t="e">
        <f t="shared" si="11"/>
        <v>#NUM!</v>
      </c>
      <c r="AB43" s="98" t="e">
        <f t="shared" si="12"/>
        <v>#NUM!</v>
      </c>
      <c r="AC43" s="23"/>
      <c r="AD43" s="23"/>
    </row>
    <row r="44" spans="1:30" ht="12.75">
      <c r="A44" s="78" t="s">
        <v>261</v>
      </c>
      <c r="B44" s="91"/>
      <c r="C44" s="91"/>
      <c r="D44" s="138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114">
        <f t="shared" si="13"/>
        <v>0</v>
      </c>
      <c r="Q44" s="115">
        <f t="shared" si="14"/>
        <v>0</v>
      </c>
      <c r="R44" s="60">
        <f t="shared" si="15"/>
        <v>0</v>
      </c>
      <c r="S44" s="86">
        <f t="shared" si="16"/>
        <v>0</v>
      </c>
      <c r="T44" s="98" t="e">
        <f t="shared" si="4"/>
        <v>#NUM!</v>
      </c>
      <c r="U44" s="98" t="e">
        <f t="shared" si="5"/>
        <v>#NUM!</v>
      </c>
      <c r="V44" s="98" t="e">
        <f t="shared" si="6"/>
        <v>#NUM!</v>
      </c>
      <c r="W44" s="98" t="e">
        <f t="shared" si="7"/>
        <v>#NUM!</v>
      </c>
      <c r="X44" s="98" t="e">
        <f t="shared" si="8"/>
        <v>#NUM!</v>
      </c>
      <c r="Y44" s="98" t="e">
        <f t="shared" si="9"/>
        <v>#NUM!</v>
      </c>
      <c r="Z44" s="98" t="e">
        <f t="shared" si="10"/>
        <v>#NUM!</v>
      </c>
      <c r="AA44" s="98" t="e">
        <f t="shared" si="11"/>
        <v>#NUM!</v>
      </c>
      <c r="AB44" s="98" t="e">
        <f t="shared" si="12"/>
        <v>#NUM!</v>
      </c>
      <c r="AC44" s="23"/>
      <c r="AD44" s="23"/>
    </row>
    <row r="45" spans="1:30" ht="12.75">
      <c r="A45" s="78" t="s">
        <v>262</v>
      </c>
      <c r="B45" s="91"/>
      <c r="C45" s="91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172"/>
      <c r="P45" s="114">
        <f t="shared" si="13"/>
        <v>0</v>
      </c>
      <c r="Q45" s="115">
        <f t="shared" si="14"/>
        <v>0</v>
      </c>
      <c r="R45" s="60">
        <f t="shared" si="15"/>
        <v>0</v>
      </c>
      <c r="S45" s="86">
        <f t="shared" si="16"/>
        <v>0</v>
      </c>
      <c r="T45" s="98" t="e">
        <f t="shared" si="4"/>
        <v>#NUM!</v>
      </c>
      <c r="U45" s="98" t="e">
        <f t="shared" si="5"/>
        <v>#NUM!</v>
      </c>
      <c r="V45" s="98" t="e">
        <f t="shared" si="6"/>
        <v>#NUM!</v>
      </c>
      <c r="W45" s="98" t="e">
        <f t="shared" si="7"/>
        <v>#NUM!</v>
      </c>
      <c r="X45" s="98" t="e">
        <f t="shared" si="8"/>
        <v>#NUM!</v>
      </c>
      <c r="Y45" s="98" t="e">
        <f t="shared" si="9"/>
        <v>#NUM!</v>
      </c>
      <c r="Z45" s="98" t="e">
        <f t="shared" si="10"/>
        <v>#NUM!</v>
      </c>
      <c r="AA45" s="98" t="e">
        <f t="shared" si="11"/>
        <v>#NUM!</v>
      </c>
      <c r="AB45" s="98" t="e">
        <f t="shared" si="12"/>
        <v>#NUM!</v>
      </c>
      <c r="AC45" s="23"/>
      <c r="AD45" s="23"/>
    </row>
    <row r="46" spans="1:30" ht="12.75">
      <c r="A46" s="78" t="s">
        <v>263</v>
      </c>
      <c r="B46" s="92"/>
      <c r="C46" s="92"/>
      <c r="D46" s="59"/>
      <c r="E46" s="59"/>
      <c r="F46" s="60"/>
      <c r="G46" s="60"/>
      <c r="H46" s="60"/>
      <c r="I46" s="60"/>
      <c r="J46" s="20"/>
      <c r="K46" s="20"/>
      <c r="L46" s="20"/>
      <c r="M46" s="20"/>
      <c r="N46" s="19"/>
      <c r="P46" s="114">
        <f t="shared" si="13"/>
        <v>0</v>
      </c>
      <c r="Q46" s="115">
        <f t="shared" si="14"/>
        <v>0</v>
      </c>
      <c r="R46" s="60">
        <f t="shared" si="15"/>
        <v>0</v>
      </c>
      <c r="S46" s="86">
        <f t="shared" si="16"/>
        <v>0</v>
      </c>
      <c r="T46" s="98" t="e">
        <f t="shared" si="4"/>
        <v>#NUM!</v>
      </c>
      <c r="U46" s="98" t="e">
        <f t="shared" si="5"/>
        <v>#NUM!</v>
      </c>
      <c r="V46" s="98" t="e">
        <f t="shared" si="6"/>
        <v>#NUM!</v>
      </c>
      <c r="W46" s="98" t="e">
        <f t="shared" si="7"/>
        <v>#NUM!</v>
      </c>
      <c r="X46" s="98" t="e">
        <f t="shared" si="8"/>
        <v>#NUM!</v>
      </c>
      <c r="Y46" s="98" t="e">
        <f t="shared" si="9"/>
        <v>#NUM!</v>
      </c>
      <c r="Z46" s="98" t="e">
        <f t="shared" si="10"/>
        <v>#NUM!</v>
      </c>
      <c r="AA46" s="98" t="e">
        <f t="shared" si="11"/>
        <v>#NUM!</v>
      </c>
      <c r="AB46" s="98" t="e">
        <f t="shared" si="12"/>
        <v>#NUM!</v>
      </c>
      <c r="AC46" s="23"/>
      <c r="AD46" s="23"/>
    </row>
    <row r="47" spans="1:30" ht="12.75">
      <c r="A47" s="78" t="s">
        <v>264</v>
      </c>
      <c r="B47" s="91"/>
      <c r="C47" s="9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27"/>
      <c r="P47" s="114">
        <f t="shared" si="13"/>
        <v>0</v>
      </c>
      <c r="Q47" s="115">
        <f t="shared" si="14"/>
        <v>0</v>
      </c>
      <c r="R47" s="60">
        <f t="shared" si="15"/>
        <v>0</v>
      </c>
      <c r="S47" s="86">
        <f t="shared" si="16"/>
        <v>0</v>
      </c>
      <c r="T47" s="98" t="e">
        <f t="shared" si="4"/>
        <v>#NUM!</v>
      </c>
      <c r="U47" s="98" t="e">
        <f t="shared" si="5"/>
        <v>#NUM!</v>
      </c>
      <c r="V47" s="98" t="e">
        <f t="shared" si="6"/>
        <v>#NUM!</v>
      </c>
      <c r="W47" s="98" t="e">
        <f t="shared" si="7"/>
        <v>#NUM!</v>
      </c>
      <c r="X47" s="98" t="e">
        <f t="shared" si="8"/>
        <v>#NUM!</v>
      </c>
      <c r="Y47" s="98" t="e">
        <f t="shared" si="9"/>
        <v>#NUM!</v>
      </c>
      <c r="Z47" s="98" t="e">
        <f t="shared" si="10"/>
        <v>#NUM!</v>
      </c>
      <c r="AA47" s="98" t="e">
        <f t="shared" si="11"/>
        <v>#NUM!</v>
      </c>
      <c r="AB47" s="98" t="e">
        <f t="shared" si="12"/>
        <v>#NUM!</v>
      </c>
      <c r="AC47" s="23"/>
      <c r="AD47" s="23"/>
    </row>
    <row r="48" spans="1:30" ht="12.75">
      <c r="A48" s="78" t="s">
        <v>265</v>
      </c>
      <c r="B48" s="91"/>
      <c r="C48" s="91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27"/>
      <c r="P48" s="114">
        <f t="shared" si="13"/>
        <v>0</v>
      </c>
      <c r="Q48" s="115">
        <f t="shared" si="14"/>
        <v>0</v>
      </c>
      <c r="R48" s="60">
        <f t="shared" si="15"/>
        <v>0</v>
      </c>
      <c r="S48" s="86">
        <f t="shared" si="16"/>
        <v>0</v>
      </c>
      <c r="T48" s="98" t="e">
        <f t="shared" si="4"/>
        <v>#NUM!</v>
      </c>
      <c r="U48" s="98" t="e">
        <f t="shared" si="5"/>
        <v>#NUM!</v>
      </c>
      <c r="V48" s="98" t="e">
        <f t="shared" si="6"/>
        <v>#NUM!</v>
      </c>
      <c r="W48" s="98" t="e">
        <f t="shared" si="7"/>
        <v>#NUM!</v>
      </c>
      <c r="X48" s="98" t="e">
        <f t="shared" si="8"/>
        <v>#NUM!</v>
      </c>
      <c r="Y48" s="98" t="e">
        <f t="shared" si="9"/>
        <v>#NUM!</v>
      </c>
      <c r="Z48" s="98" t="e">
        <f t="shared" si="10"/>
        <v>#NUM!</v>
      </c>
      <c r="AA48" s="98" t="e">
        <f t="shared" si="11"/>
        <v>#NUM!</v>
      </c>
      <c r="AB48" s="98" t="e">
        <f t="shared" si="12"/>
        <v>#NUM!</v>
      </c>
      <c r="AC48" s="23"/>
      <c r="AD48" s="23"/>
    </row>
    <row r="49" spans="1:30" ht="12.75">
      <c r="A49" s="78" t="s">
        <v>266</v>
      </c>
      <c r="B49" s="91"/>
      <c r="C49" s="91"/>
      <c r="D49" s="60"/>
      <c r="E49" s="60"/>
      <c r="F49" s="60"/>
      <c r="G49" s="60"/>
      <c r="H49" s="60"/>
      <c r="I49" s="60"/>
      <c r="J49" s="24"/>
      <c r="K49" s="24"/>
      <c r="L49" s="24"/>
      <c r="M49" s="24"/>
      <c r="N49" s="4"/>
      <c r="O49" s="26"/>
      <c r="P49" s="114">
        <f t="shared" si="13"/>
        <v>0</v>
      </c>
      <c r="Q49" s="115">
        <f t="shared" si="14"/>
        <v>0</v>
      </c>
      <c r="R49" s="60">
        <f t="shared" si="15"/>
        <v>0</v>
      </c>
      <c r="S49" s="86">
        <f t="shared" si="16"/>
        <v>0</v>
      </c>
      <c r="T49" s="98" t="e">
        <f t="shared" si="4"/>
        <v>#NUM!</v>
      </c>
      <c r="U49" s="98" t="e">
        <f t="shared" si="5"/>
        <v>#NUM!</v>
      </c>
      <c r="V49" s="98" t="e">
        <f t="shared" si="6"/>
        <v>#NUM!</v>
      </c>
      <c r="W49" s="98" t="e">
        <f t="shared" si="7"/>
        <v>#NUM!</v>
      </c>
      <c r="X49" s="98" t="e">
        <f t="shared" si="8"/>
        <v>#NUM!</v>
      </c>
      <c r="Y49" s="98" t="e">
        <f t="shared" si="9"/>
        <v>#NUM!</v>
      </c>
      <c r="Z49" s="98" t="e">
        <f t="shared" si="10"/>
        <v>#NUM!</v>
      </c>
      <c r="AA49" s="98" t="e">
        <f t="shared" si="11"/>
        <v>#NUM!</v>
      </c>
      <c r="AB49" s="98" t="e">
        <f t="shared" si="12"/>
        <v>#NUM!</v>
      </c>
      <c r="AC49" s="23"/>
      <c r="AD49" s="23"/>
    </row>
    <row r="50" spans="1:30" ht="12.75">
      <c r="A50" s="78" t="s">
        <v>267</v>
      </c>
      <c r="B50" s="91"/>
      <c r="C50" s="9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27"/>
      <c r="P50" s="114">
        <f t="shared" si="13"/>
        <v>0</v>
      </c>
      <c r="Q50" s="115">
        <f t="shared" si="14"/>
        <v>0</v>
      </c>
      <c r="R50" s="60">
        <f t="shared" si="15"/>
        <v>0</v>
      </c>
      <c r="S50" s="86">
        <f t="shared" si="16"/>
        <v>0</v>
      </c>
      <c r="T50" s="98" t="e">
        <f t="shared" si="4"/>
        <v>#NUM!</v>
      </c>
      <c r="U50" s="98" t="e">
        <f t="shared" si="5"/>
        <v>#NUM!</v>
      </c>
      <c r="V50" s="98" t="e">
        <f t="shared" si="6"/>
        <v>#NUM!</v>
      </c>
      <c r="W50" s="98" t="e">
        <f t="shared" si="7"/>
        <v>#NUM!</v>
      </c>
      <c r="X50" s="98" t="e">
        <f t="shared" si="8"/>
        <v>#NUM!</v>
      </c>
      <c r="Y50" s="98" t="e">
        <f t="shared" si="9"/>
        <v>#NUM!</v>
      </c>
      <c r="Z50" s="98" t="e">
        <f t="shared" si="10"/>
        <v>#NUM!</v>
      </c>
      <c r="AA50" s="98" t="e">
        <f t="shared" si="11"/>
        <v>#NUM!</v>
      </c>
      <c r="AB50" s="98" t="e">
        <f t="shared" si="12"/>
        <v>#NUM!</v>
      </c>
      <c r="AC50" s="23"/>
      <c r="AD50" s="23"/>
    </row>
    <row r="51" spans="1:30" ht="12.75">
      <c r="A51" s="78" t="s">
        <v>268</v>
      </c>
      <c r="B51" s="91"/>
      <c r="C51" s="91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27"/>
      <c r="P51" s="114">
        <f t="shared" si="13"/>
        <v>0</v>
      </c>
      <c r="Q51" s="115">
        <f t="shared" si="14"/>
        <v>0</v>
      </c>
      <c r="R51" s="60">
        <f t="shared" si="15"/>
        <v>0</v>
      </c>
      <c r="S51" s="86">
        <f t="shared" si="16"/>
        <v>0</v>
      </c>
      <c r="T51" s="98" t="e">
        <f t="shared" si="4"/>
        <v>#NUM!</v>
      </c>
      <c r="U51" s="98" t="e">
        <f t="shared" si="5"/>
        <v>#NUM!</v>
      </c>
      <c r="V51" s="98" t="e">
        <f t="shared" si="6"/>
        <v>#NUM!</v>
      </c>
      <c r="W51" s="98" t="e">
        <f t="shared" si="7"/>
        <v>#NUM!</v>
      </c>
      <c r="X51" s="98" t="e">
        <f t="shared" si="8"/>
        <v>#NUM!</v>
      </c>
      <c r="Y51" s="98" t="e">
        <f t="shared" si="9"/>
        <v>#NUM!</v>
      </c>
      <c r="Z51" s="98" t="e">
        <f t="shared" si="10"/>
        <v>#NUM!</v>
      </c>
      <c r="AA51" s="98" t="e">
        <f t="shared" si="11"/>
        <v>#NUM!</v>
      </c>
      <c r="AB51" s="98" t="e">
        <f t="shared" si="12"/>
        <v>#NUM!</v>
      </c>
      <c r="AC51" s="23"/>
      <c r="AD51" s="23"/>
    </row>
    <row r="52" spans="1:30" ht="12.75">
      <c r="A52" s="78" t="s">
        <v>269</v>
      </c>
      <c r="B52" s="91"/>
      <c r="C52" s="91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27"/>
      <c r="P52" s="114">
        <f t="shared" si="13"/>
        <v>0</v>
      </c>
      <c r="Q52" s="115">
        <f t="shared" si="14"/>
        <v>0</v>
      </c>
      <c r="R52" s="60">
        <f t="shared" si="15"/>
        <v>0</v>
      </c>
      <c r="S52" s="86">
        <f t="shared" si="16"/>
        <v>0</v>
      </c>
      <c r="T52" s="98" t="e">
        <f t="shared" si="4"/>
        <v>#NUM!</v>
      </c>
      <c r="U52" s="98" t="e">
        <f t="shared" si="5"/>
        <v>#NUM!</v>
      </c>
      <c r="V52" s="98" t="e">
        <f t="shared" si="6"/>
        <v>#NUM!</v>
      </c>
      <c r="W52" s="98" t="e">
        <f t="shared" si="7"/>
        <v>#NUM!</v>
      </c>
      <c r="X52" s="98" t="e">
        <f t="shared" si="8"/>
        <v>#NUM!</v>
      </c>
      <c r="Y52" s="98" t="e">
        <f t="shared" si="9"/>
        <v>#NUM!</v>
      </c>
      <c r="Z52" s="98" t="e">
        <f t="shared" si="10"/>
        <v>#NUM!</v>
      </c>
      <c r="AA52" s="98" t="e">
        <f t="shared" si="11"/>
        <v>#NUM!</v>
      </c>
      <c r="AB52" s="98" t="e">
        <f t="shared" si="12"/>
        <v>#NUM!</v>
      </c>
      <c r="AC52" s="23"/>
      <c r="AD52" s="23"/>
    </row>
    <row r="53" spans="1:30" ht="12.75">
      <c r="A53" s="78" t="s">
        <v>270</v>
      </c>
      <c r="B53" s="91"/>
      <c r="C53" s="91"/>
      <c r="D53" s="60"/>
      <c r="E53" s="60"/>
      <c r="F53" s="60"/>
      <c r="G53" s="60"/>
      <c r="H53" s="60"/>
      <c r="I53" s="86"/>
      <c r="J53" s="86"/>
      <c r="K53" s="86"/>
      <c r="L53" s="60"/>
      <c r="M53" s="60"/>
      <c r="N53" s="60"/>
      <c r="O53" s="27"/>
      <c r="P53" s="114">
        <f t="shared" si="13"/>
        <v>0</v>
      </c>
      <c r="Q53" s="115">
        <f t="shared" si="14"/>
        <v>0</v>
      </c>
      <c r="R53" s="60">
        <f t="shared" si="15"/>
        <v>0</v>
      </c>
      <c r="S53" s="86">
        <f t="shared" si="16"/>
        <v>0</v>
      </c>
      <c r="T53" s="98" t="e">
        <f t="shared" si="4"/>
        <v>#NUM!</v>
      </c>
      <c r="U53" s="98" t="e">
        <f t="shared" si="5"/>
        <v>#NUM!</v>
      </c>
      <c r="V53" s="98" t="e">
        <f t="shared" si="6"/>
        <v>#NUM!</v>
      </c>
      <c r="W53" s="98" t="e">
        <f t="shared" si="7"/>
        <v>#NUM!</v>
      </c>
      <c r="X53" s="98" t="e">
        <f t="shared" si="8"/>
        <v>#NUM!</v>
      </c>
      <c r="Y53" s="98" t="e">
        <f t="shared" si="9"/>
        <v>#NUM!</v>
      </c>
      <c r="Z53" s="98" t="e">
        <f t="shared" si="10"/>
        <v>#NUM!</v>
      </c>
      <c r="AA53" s="98" t="e">
        <f t="shared" si="11"/>
        <v>#NUM!</v>
      </c>
      <c r="AB53" s="98" t="e">
        <f t="shared" si="12"/>
        <v>#NUM!</v>
      </c>
      <c r="AC53" s="23"/>
      <c r="AD53" s="23"/>
    </row>
    <row r="54" spans="1:30" ht="12.75">
      <c r="A54" s="78" t="s">
        <v>271</v>
      </c>
      <c r="B54" s="91"/>
      <c r="C54" s="91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27"/>
      <c r="P54" s="114">
        <f t="shared" si="13"/>
        <v>0</v>
      </c>
      <c r="Q54" s="115">
        <f t="shared" si="14"/>
        <v>0</v>
      </c>
      <c r="R54" s="60">
        <f t="shared" si="15"/>
        <v>0</v>
      </c>
      <c r="S54" s="86">
        <f t="shared" si="16"/>
        <v>0</v>
      </c>
      <c r="T54" s="98" t="e">
        <f t="shared" si="4"/>
        <v>#NUM!</v>
      </c>
      <c r="U54" s="98" t="e">
        <f t="shared" si="5"/>
        <v>#NUM!</v>
      </c>
      <c r="V54" s="98" t="e">
        <f t="shared" si="6"/>
        <v>#NUM!</v>
      </c>
      <c r="W54" s="98" t="e">
        <f t="shared" si="7"/>
        <v>#NUM!</v>
      </c>
      <c r="X54" s="98" t="e">
        <f t="shared" si="8"/>
        <v>#NUM!</v>
      </c>
      <c r="Y54" s="98" t="e">
        <f t="shared" si="9"/>
        <v>#NUM!</v>
      </c>
      <c r="Z54" s="98" t="e">
        <f t="shared" si="10"/>
        <v>#NUM!</v>
      </c>
      <c r="AA54" s="98" t="e">
        <f t="shared" si="11"/>
        <v>#NUM!</v>
      </c>
      <c r="AB54" s="98" t="e">
        <f t="shared" si="12"/>
        <v>#NUM!</v>
      </c>
      <c r="AC54" s="23"/>
      <c r="AD54" s="23"/>
    </row>
    <row r="56" spans="7:9" ht="12.75">
      <c r="G56" s="55"/>
      <c r="H56" s="55"/>
      <c r="I56" s="55"/>
    </row>
    <row r="57" spans="7:9" ht="12.75">
      <c r="G57" s="55"/>
      <c r="H57" s="55"/>
      <c r="I57" s="55"/>
    </row>
    <row r="58" spans="7:9" ht="12.75">
      <c r="G58" s="55"/>
      <c r="H58" s="55"/>
      <c r="I58" s="55"/>
    </row>
    <row r="59" spans="7:9" ht="12.75">
      <c r="G59" s="55"/>
      <c r="H59" s="55"/>
      <c r="I59" s="55"/>
    </row>
    <row r="60" spans="7:9" ht="12.75">
      <c r="G60" s="55"/>
      <c r="H60" s="55"/>
      <c r="I60" s="55"/>
    </row>
    <row r="61" spans="7:9" ht="12.75">
      <c r="G61" s="55"/>
      <c r="H61" s="55"/>
      <c r="I61" s="55"/>
    </row>
    <row r="62" spans="7:9" ht="12.75">
      <c r="G62" s="55"/>
      <c r="H62" s="55"/>
      <c r="I62" s="55"/>
    </row>
    <row r="63" spans="7:9" ht="12.75">
      <c r="G63" s="55"/>
      <c r="H63" s="55"/>
      <c r="I63" s="55"/>
    </row>
    <row r="64" spans="7:9" ht="12.75">
      <c r="G64" s="55"/>
      <c r="H64" s="55"/>
      <c r="I64" s="55"/>
    </row>
    <row r="65" spans="7:9" ht="12.75">
      <c r="G65" s="55"/>
      <c r="H65" s="55"/>
      <c r="I65" s="55"/>
    </row>
    <row r="66" spans="7:9" ht="12.75">
      <c r="G66" s="55"/>
      <c r="H66" s="55"/>
      <c r="I66" s="55"/>
    </row>
    <row r="67" spans="7:9" ht="12.75">
      <c r="G67" s="55"/>
      <c r="H67" s="55"/>
      <c r="I67" s="55"/>
    </row>
  </sheetData>
  <sheetProtection/>
  <mergeCells count="4">
    <mergeCell ref="P3:Q3"/>
    <mergeCell ref="R3:S3"/>
    <mergeCell ref="A1:S1"/>
    <mergeCell ref="A2:S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ET69"/>
  <sheetViews>
    <sheetView zoomScalePageLayoutView="0" workbookViewId="0" topLeftCell="A1">
      <pane xSplit="5" ySplit="4" topLeftCell="F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F8" sqref="F8"/>
    </sheetView>
  </sheetViews>
  <sheetFormatPr defaultColWidth="9.00390625" defaultRowHeight="12.75"/>
  <cols>
    <col min="1" max="1" width="6.125" style="0" customWidth="1"/>
    <col min="2" max="2" width="7.625" style="0" bestFit="1" customWidth="1"/>
    <col min="3" max="3" width="10.25390625" style="0" bestFit="1" customWidth="1"/>
    <col min="4" max="4" width="8.125" style="3" bestFit="1" customWidth="1"/>
    <col min="5" max="5" width="7.625" style="3" bestFit="1" customWidth="1"/>
    <col min="6" max="6" width="5.875" style="3" bestFit="1" customWidth="1"/>
    <col min="7" max="7" width="6.75390625" style="3" bestFit="1" customWidth="1"/>
    <col min="8" max="13" width="6.75390625" style="3" customWidth="1"/>
    <col min="14" max="14" width="6.75390625" style="0" customWidth="1"/>
    <col min="15" max="15" width="6.75390625" style="3" hidden="1" customWidth="1"/>
    <col min="16" max="16" width="6.375" style="0" customWidth="1"/>
    <col min="17" max="17" width="9.00390625" style="0" bestFit="1" customWidth="1"/>
    <col min="18" max="18" width="6.375" style="0" bestFit="1" customWidth="1"/>
    <col min="20" max="20" width="3.00390625" style="0" hidden="1" customWidth="1"/>
    <col min="21" max="21" width="6.75390625" style="0" hidden="1" customWidth="1"/>
    <col min="22" max="22" width="3.00390625" style="0" hidden="1" customWidth="1"/>
    <col min="23" max="23" width="3.25390625" style="0" hidden="1" customWidth="1"/>
    <col min="24" max="25" width="3.00390625" style="0" hidden="1" customWidth="1"/>
    <col min="26" max="28" width="6.75390625" style="0" hidden="1" customWidth="1"/>
    <col min="29" max="30" width="0" style="0" hidden="1" customWidth="1"/>
    <col min="31" max="31" width="80.875" style="0" customWidth="1"/>
  </cols>
  <sheetData>
    <row r="1" spans="1:28" ht="15.75">
      <c r="A1" s="213" t="str">
        <f>'nejml žákyně 00 - 01'!A1</f>
        <v>Českomoravský pohár v běhu na lyžích - 2010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2"/>
      <c r="U1" s="22"/>
      <c r="V1" s="22"/>
      <c r="W1" s="22"/>
      <c r="X1" s="22"/>
      <c r="Y1" s="22"/>
      <c r="Z1" s="22"/>
      <c r="AA1" s="22"/>
      <c r="AB1" s="22"/>
    </row>
    <row r="2" spans="1:28" ht="14.25">
      <c r="A2" s="214" t="s">
        <v>380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2"/>
      <c r="U2" s="22"/>
      <c r="V2" s="22"/>
      <c r="W2" s="22"/>
      <c r="X2" s="22"/>
      <c r="Y2" s="22"/>
      <c r="Z2" s="22"/>
      <c r="AA2" s="22"/>
      <c r="AB2" s="22"/>
    </row>
    <row r="3" spans="1:28" ht="94.5">
      <c r="A3" s="34"/>
      <c r="B3" s="34"/>
      <c r="C3" s="34"/>
      <c r="D3" s="35"/>
      <c r="E3" s="35"/>
      <c r="F3" s="36" t="str">
        <f>'nejml žákyně 00 - 01'!F3</f>
        <v>Nové Město na Moravě</v>
      </c>
      <c r="G3" s="36" t="str">
        <f>'nejml žákyně 00 - 01'!G3</f>
        <v>Hlinsko</v>
      </c>
      <c r="H3" s="36" t="str">
        <f>'nejml žákyně 00 - 01'!H3</f>
        <v>Svratka</v>
      </c>
      <c r="I3" s="36" t="str">
        <f>'nejml žákyně 00 - 01'!I3</f>
        <v>Česká Třebová</v>
      </c>
      <c r="J3" s="36" t="str">
        <f>'nejml žákyně 00 - 01'!J3</f>
        <v>Nové Město na Moravě</v>
      </c>
      <c r="K3" s="36" t="str">
        <f>'nejml žákyně 00 - 01'!K3</f>
        <v>Letohrad</v>
      </c>
      <c r="L3" s="36" t="str">
        <f>'nejml žákyně 00 - 01'!L3</f>
        <v>Klášterec</v>
      </c>
      <c r="M3" s="36" t="str">
        <f>'nejml žákyně 00 - 01'!M3</f>
        <v>Králíky</v>
      </c>
      <c r="N3" s="36" t="str">
        <f>'nejml žákyně 00 - 01'!N3</f>
        <v>Pohledec</v>
      </c>
      <c r="O3" s="45">
        <f>'nejml žákyně 00 - 01'!O3</f>
        <v>0</v>
      </c>
      <c r="P3" s="210" t="s">
        <v>0</v>
      </c>
      <c r="Q3" s="211"/>
      <c r="R3" s="212" t="s">
        <v>1</v>
      </c>
      <c r="S3" s="212"/>
      <c r="T3" s="23"/>
      <c r="U3" s="22"/>
      <c r="V3" s="22"/>
      <c r="W3" s="22"/>
      <c r="X3" s="22"/>
      <c r="Y3" s="22"/>
      <c r="Z3" s="22"/>
      <c r="AA3" s="22"/>
      <c r="AB3" s="22"/>
    </row>
    <row r="4" spans="1:28" s="3" customFormat="1" ht="12.75">
      <c r="A4" s="39" t="s">
        <v>2</v>
      </c>
      <c r="B4" s="39" t="s">
        <v>3</v>
      </c>
      <c r="C4" s="39" t="s">
        <v>4</v>
      </c>
      <c r="D4" s="39" t="s">
        <v>5</v>
      </c>
      <c r="E4" s="40" t="s">
        <v>6</v>
      </c>
      <c r="F4" s="41">
        <f>'nejml žákyně 00 - 01'!F4</f>
        <v>40180</v>
      </c>
      <c r="G4" s="41">
        <v>40194</v>
      </c>
      <c r="H4" s="41">
        <v>40201</v>
      </c>
      <c r="I4" s="41">
        <f>'nejml žákyně 00 - 01'!I4</f>
        <v>40202</v>
      </c>
      <c r="J4" s="41">
        <f>'nejml žákyně 00 - 01'!J4</f>
        <v>40209</v>
      </c>
      <c r="K4" s="41">
        <f>'nejml žákyně 00 - 01'!K4</f>
        <v>40216</v>
      </c>
      <c r="L4" s="41">
        <f>'nejml žákyně 00 - 01'!L4</f>
        <v>40229</v>
      </c>
      <c r="M4" s="41">
        <f>'nejml žákyně 00 - 01'!M4</f>
        <v>40230</v>
      </c>
      <c r="N4" s="41">
        <f>'nejml žákyně 00 - 01'!N4</f>
        <v>40236</v>
      </c>
      <c r="O4" s="46">
        <f>'nejml žákyně 00 - 01'!O4</f>
        <v>0</v>
      </c>
      <c r="P4" s="47" t="s">
        <v>7</v>
      </c>
      <c r="Q4" s="37" t="s">
        <v>91</v>
      </c>
      <c r="R4" s="37" t="s">
        <v>7</v>
      </c>
      <c r="S4" s="37" t="s">
        <v>91</v>
      </c>
      <c r="T4" s="99">
        <v>1</v>
      </c>
      <c r="U4" s="100">
        <v>2</v>
      </c>
      <c r="V4" s="100">
        <v>3</v>
      </c>
      <c r="W4" s="100">
        <v>4</v>
      </c>
      <c r="X4" s="100">
        <v>5</v>
      </c>
      <c r="Y4" s="100">
        <v>6</v>
      </c>
      <c r="Z4" s="100">
        <v>7</v>
      </c>
      <c r="AA4" s="100">
        <v>8</v>
      </c>
      <c r="AB4" s="100">
        <v>9</v>
      </c>
    </row>
    <row r="5" spans="1:150" ht="13.5" customHeight="1">
      <c r="A5" s="76" t="s">
        <v>211</v>
      </c>
      <c r="B5" s="178" t="s">
        <v>12</v>
      </c>
      <c r="C5" s="178" t="s">
        <v>278</v>
      </c>
      <c r="D5" s="150" t="s">
        <v>57</v>
      </c>
      <c r="E5" s="150">
        <v>2000</v>
      </c>
      <c r="F5" s="150">
        <v>15</v>
      </c>
      <c r="G5" s="150">
        <v>15</v>
      </c>
      <c r="H5" s="150"/>
      <c r="I5" s="150">
        <v>15</v>
      </c>
      <c r="J5" s="150"/>
      <c r="K5" s="150">
        <v>15</v>
      </c>
      <c r="L5" s="150">
        <v>15</v>
      </c>
      <c r="M5" s="150">
        <v>15</v>
      </c>
      <c r="N5" s="150">
        <v>13</v>
      </c>
      <c r="O5" s="151"/>
      <c r="P5" s="179">
        <f aca="true" t="shared" si="0" ref="P5:P32">O5+N5+M5+L5+K5+J5+I5+H5+G5+F5</f>
        <v>103</v>
      </c>
      <c r="Q5" s="115">
        <f aca="true" t="shared" si="1" ref="Q5:Q32">IF(R5&gt;S5,SUM(T5:Y5),P5)</f>
        <v>90</v>
      </c>
      <c r="R5" s="150">
        <f aca="true" t="shared" si="2" ref="R5:R32">COUNT(F5:O5)</f>
        <v>7</v>
      </c>
      <c r="S5" s="115">
        <f aca="true" t="shared" si="3" ref="S5:S32">IF(COUNT(F5:O5)&gt;=6,6,COUNT(F5:O5))</f>
        <v>6</v>
      </c>
      <c r="T5" s="98">
        <f aca="true" t="shared" si="4" ref="T5:T44">LARGE($F5:$O5,1)</f>
        <v>15</v>
      </c>
      <c r="U5" s="98">
        <f aca="true" t="shared" si="5" ref="U5:U44">LARGE($F5:$O5,2)</f>
        <v>15</v>
      </c>
      <c r="V5" s="98">
        <f aca="true" t="shared" si="6" ref="V5:V44">LARGE($F5:$O5,3)</f>
        <v>15</v>
      </c>
      <c r="W5" s="98">
        <f aca="true" t="shared" si="7" ref="W5:W44">LARGE($F5:$O5,4)</f>
        <v>15</v>
      </c>
      <c r="X5" s="98">
        <f aca="true" t="shared" si="8" ref="X5:X44">LARGE($F5:$O5,5)</f>
        <v>15</v>
      </c>
      <c r="Y5" s="98">
        <f aca="true" t="shared" si="9" ref="Y5:Y44">LARGE($F5:$O5,6)</f>
        <v>15</v>
      </c>
      <c r="Z5" s="98">
        <f aca="true" t="shared" si="10" ref="Z5:Z44">LARGE($F5:$O5,7)</f>
        <v>13</v>
      </c>
      <c r="AA5" s="98" t="e">
        <f>LARGE($F5:$O5,8)</f>
        <v>#NUM!</v>
      </c>
      <c r="AB5" s="98" t="e">
        <f>LARGE($F5:$O5,9)</f>
        <v>#NUM!</v>
      </c>
      <c r="AC5" s="22"/>
      <c r="AD5" s="22"/>
      <c r="AE5" s="176"/>
      <c r="AF5" s="176"/>
      <c r="AG5" s="176"/>
      <c r="AH5" s="177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1:150" ht="13.5" customHeight="1">
      <c r="A6" s="76" t="s">
        <v>212</v>
      </c>
      <c r="B6" s="152" t="s">
        <v>199</v>
      </c>
      <c r="C6" s="152" t="s">
        <v>210</v>
      </c>
      <c r="D6" s="150" t="s">
        <v>56</v>
      </c>
      <c r="E6" s="150">
        <v>2001</v>
      </c>
      <c r="F6" s="150">
        <v>14</v>
      </c>
      <c r="G6" s="150">
        <v>13</v>
      </c>
      <c r="H6" s="150">
        <v>15</v>
      </c>
      <c r="I6" s="150">
        <v>13</v>
      </c>
      <c r="J6" s="150">
        <v>14</v>
      </c>
      <c r="K6" s="150">
        <v>13</v>
      </c>
      <c r="L6" s="150"/>
      <c r="M6" s="150">
        <v>14</v>
      </c>
      <c r="N6" s="150">
        <v>11</v>
      </c>
      <c r="O6" s="151"/>
      <c r="P6" s="179">
        <f t="shared" si="0"/>
        <v>107</v>
      </c>
      <c r="Q6" s="115">
        <f t="shared" si="1"/>
        <v>83</v>
      </c>
      <c r="R6" s="150">
        <f t="shared" si="2"/>
        <v>8</v>
      </c>
      <c r="S6" s="115">
        <f t="shared" si="3"/>
        <v>6</v>
      </c>
      <c r="T6" s="98">
        <f t="shared" si="4"/>
        <v>15</v>
      </c>
      <c r="U6" s="98">
        <f t="shared" si="5"/>
        <v>14</v>
      </c>
      <c r="V6" s="98">
        <f t="shared" si="6"/>
        <v>14</v>
      </c>
      <c r="W6" s="98">
        <f t="shared" si="7"/>
        <v>14</v>
      </c>
      <c r="X6" s="98">
        <f t="shared" si="8"/>
        <v>13</v>
      </c>
      <c r="Y6" s="98">
        <f t="shared" si="9"/>
        <v>13</v>
      </c>
      <c r="Z6" s="98">
        <f t="shared" si="10"/>
        <v>13</v>
      </c>
      <c r="AA6" s="98">
        <f aca="true" t="shared" si="11" ref="AA6:AA44">LARGE($F6:$O6,8)</f>
        <v>11</v>
      </c>
      <c r="AB6" s="98" t="e">
        <f aca="true" t="shared" si="12" ref="AB6:AB44">LARGE($F6:$O6,9)</f>
        <v>#NUM!</v>
      </c>
      <c r="AC6" s="112"/>
      <c r="AD6" s="112"/>
      <c r="AE6" s="176"/>
      <c r="AF6" s="176"/>
      <c r="AG6" s="176"/>
      <c r="AH6" s="177"/>
      <c r="AI6" s="112"/>
      <c r="AJ6" s="112"/>
      <c r="AK6" s="112"/>
      <c r="AL6" s="112"/>
      <c r="AM6" s="112"/>
      <c r="AN6" s="112"/>
      <c r="AO6" s="112"/>
      <c r="AP6" s="11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1:150" ht="13.5" customHeight="1">
      <c r="A7" s="76" t="s">
        <v>222</v>
      </c>
      <c r="B7" s="152" t="s">
        <v>12</v>
      </c>
      <c r="C7" s="152" t="s">
        <v>52</v>
      </c>
      <c r="D7" s="150" t="s">
        <v>78</v>
      </c>
      <c r="E7" s="150">
        <v>2000</v>
      </c>
      <c r="F7" s="150">
        <v>7</v>
      </c>
      <c r="G7" s="150">
        <v>11</v>
      </c>
      <c r="H7" s="150">
        <v>14</v>
      </c>
      <c r="I7" s="150">
        <v>14</v>
      </c>
      <c r="J7" s="150">
        <v>15</v>
      </c>
      <c r="K7" s="150"/>
      <c r="L7" s="150"/>
      <c r="M7" s="150"/>
      <c r="N7" s="150">
        <v>14</v>
      </c>
      <c r="O7" s="153"/>
      <c r="P7" s="179">
        <f t="shared" si="0"/>
        <v>75</v>
      </c>
      <c r="Q7" s="115">
        <f t="shared" si="1"/>
        <v>75</v>
      </c>
      <c r="R7" s="150">
        <f t="shared" si="2"/>
        <v>6</v>
      </c>
      <c r="S7" s="115">
        <f t="shared" si="3"/>
        <v>6</v>
      </c>
      <c r="T7" s="98">
        <f t="shared" si="4"/>
        <v>15</v>
      </c>
      <c r="U7" s="98">
        <f t="shared" si="5"/>
        <v>14</v>
      </c>
      <c r="V7" s="98">
        <f t="shared" si="6"/>
        <v>14</v>
      </c>
      <c r="W7" s="98">
        <f t="shared" si="7"/>
        <v>14</v>
      </c>
      <c r="X7" s="98">
        <f t="shared" si="8"/>
        <v>11</v>
      </c>
      <c r="Y7" s="98">
        <f t="shared" si="9"/>
        <v>7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  <c r="AC7" s="143"/>
      <c r="AD7" s="144"/>
      <c r="AE7" s="176"/>
      <c r="AF7" s="176"/>
      <c r="AG7" s="176"/>
      <c r="AH7" s="177"/>
      <c r="AI7" s="112"/>
      <c r="AJ7" s="112"/>
      <c r="AK7" s="112"/>
      <c r="AL7" s="112"/>
      <c r="AM7" s="112"/>
      <c r="AN7" s="112"/>
      <c r="AO7" s="112"/>
      <c r="AP7" s="11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</row>
    <row r="8" spans="1:150" ht="13.5" customHeight="1">
      <c r="A8" s="76" t="s">
        <v>223</v>
      </c>
      <c r="B8" s="56" t="s">
        <v>164</v>
      </c>
      <c r="C8" s="96" t="s">
        <v>180</v>
      </c>
      <c r="D8" s="60" t="s">
        <v>57</v>
      </c>
      <c r="E8" s="60">
        <v>2000</v>
      </c>
      <c r="F8" s="60"/>
      <c r="G8" s="60">
        <v>12</v>
      </c>
      <c r="H8" s="60">
        <v>12</v>
      </c>
      <c r="I8" s="60">
        <v>12</v>
      </c>
      <c r="J8" s="60"/>
      <c r="K8" s="60">
        <v>12</v>
      </c>
      <c r="L8" s="60">
        <v>13</v>
      </c>
      <c r="M8" s="60"/>
      <c r="N8" s="60">
        <v>2</v>
      </c>
      <c r="O8" s="151"/>
      <c r="P8" s="114">
        <f t="shared" si="0"/>
        <v>63</v>
      </c>
      <c r="Q8" s="115">
        <f t="shared" si="1"/>
        <v>63</v>
      </c>
      <c r="R8" s="60">
        <f t="shared" si="2"/>
        <v>6</v>
      </c>
      <c r="S8" s="86">
        <f t="shared" si="3"/>
        <v>6</v>
      </c>
      <c r="T8" s="98">
        <f t="shared" si="4"/>
        <v>13</v>
      </c>
      <c r="U8" s="98">
        <f t="shared" si="5"/>
        <v>12</v>
      </c>
      <c r="V8" s="98">
        <f t="shared" si="6"/>
        <v>12</v>
      </c>
      <c r="W8" s="98">
        <f t="shared" si="7"/>
        <v>12</v>
      </c>
      <c r="X8" s="98">
        <f t="shared" si="8"/>
        <v>12</v>
      </c>
      <c r="Y8" s="98">
        <f t="shared" si="9"/>
        <v>2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143"/>
      <c r="AD8" s="144"/>
      <c r="AE8" s="176"/>
      <c r="AF8" s="176"/>
      <c r="AG8" s="176"/>
      <c r="AH8" s="177"/>
      <c r="AI8" s="112"/>
      <c r="AJ8" s="112"/>
      <c r="AK8" s="112"/>
      <c r="AL8" s="112"/>
      <c r="AM8" s="112"/>
      <c r="AN8" s="112"/>
      <c r="AO8" s="112"/>
      <c r="AP8" s="11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</row>
    <row r="9" spans="1:150" ht="13.5" customHeight="1">
      <c r="A9" s="76" t="s">
        <v>225</v>
      </c>
      <c r="B9" s="57" t="s">
        <v>365</v>
      </c>
      <c r="C9" s="57" t="s">
        <v>366</v>
      </c>
      <c r="D9" s="60" t="s">
        <v>51</v>
      </c>
      <c r="E9" s="60">
        <v>2001</v>
      </c>
      <c r="F9" s="60">
        <v>13</v>
      </c>
      <c r="G9" s="60">
        <v>14</v>
      </c>
      <c r="H9" s="60">
        <v>13</v>
      </c>
      <c r="I9" s="60"/>
      <c r="J9" s="60"/>
      <c r="K9" s="60"/>
      <c r="L9" s="60"/>
      <c r="M9" s="60"/>
      <c r="N9" s="60">
        <v>12</v>
      </c>
      <c r="O9" s="25"/>
      <c r="P9" s="114">
        <f t="shared" si="0"/>
        <v>52</v>
      </c>
      <c r="Q9" s="115">
        <f t="shared" si="1"/>
        <v>52</v>
      </c>
      <c r="R9" s="60">
        <f t="shared" si="2"/>
        <v>4</v>
      </c>
      <c r="S9" s="86">
        <f t="shared" si="3"/>
        <v>4</v>
      </c>
      <c r="T9" s="98">
        <f t="shared" si="4"/>
        <v>14</v>
      </c>
      <c r="U9" s="98">
        <f t="shared" si="5"/>
        <v>13</v>
      </c>
      <c r="V9" s="98">
        <f t="shared" si="6"/>
        <v>13</v>
      </c>
      <c r="W9" s="98">
        <f t="shared" si="7"/>
        <v>12</v>
      </c>
      <c r="X9" s="98" t="e">
        <f t="shared" si="8"/>
        <v>#NUM!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143"/>
      <c r="AD9" s="144"/>
      <c r="AE9" s="176"/>
      <c r="AF9" s="176"/>
      <c r="AG9" s="176"/>
      <c r="AH9" s="177"/>
      <c r="AI9" s="112"/>
      <c r="AJ9" s="112"/>
      <c r="AK9" s="112"/>
      <c r="AL9" s="112"/>
      <c r="AM9" s="112"/>
      <c r="AN9" s="112"/>
      <c r="AO9" s="112"/>
      <c r="AP9" s="11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</row>
    <row r="10" spans="1:150" ht="13.5" customHeight="1">
      <c r="A10" s="76" t="s">
        <v>213</v>
      </c>
      <c r="B10" s="56" t="s">
        <v>30</v>
      </c>
      <c r="C10" s="56" t="s">
        <v>303</v>
      </c>
      <c r="D10" s="60" t="s">
        <v>57</v>
      </c>
      <c r="E10" s="60">
        <v>2000</v>
      </c>
      <c r="F10" s="60"/>
      <c r="G10" s="60"/>
      <c r="H10" s="60"/>
      <c r="I10" s="60">
        <v>11</v>
      </c>
      <c r="J10" s="60"/>
      <c r="K10" s="60"/>
      <c r="L10" s="60">
        <v>14</v>
      </c>
      <c r="M10" s="60">
        <v>12</v>
      </c>
      <c r="N10" s="60">
        <v>9</v>
      </c>
      <c r="O10" s="151"/>
      <c r="P10" s="114">
        <f t="shared" si="0"/>
        <v>46</v>
      </c>
      <c r="Q10" s="115">
        <f t="shared" si="1"/>
        <v>46</v>
      </c>
      <c r="R10" s="60">
        <f t="shared" si="2"/>
        <v>4</v>
      </c>
      <c r="S10" s="86">
        <f t="shared" si="3"/>
        <v>4</v>
      </c>
      <c r="T10" s="98">
        <f t="shared" si="4"/>
        <v>14</v>
      </c>
      <c r="U10" s="98">
        <f t="shared" si="5"/>
        <v>12</v>
      </c>
      <c r="V10" s="98">
        <f t="shared" si="6"/>
        <v>11</v>
      </c>
      <c r="W10" s="98">
        <f t="shared" si="7"/>
        <v>9</v>
      </c>
      <c r="X10" s="98" t="e">
        <f t="shared" si="8"/>
        <v>#NUM!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143"/>
      <c r="AD10" s="144"/>
      <c r="AE10" s="144"/>
      <c r="AF10" s="144"/>
      <c r="AG10" s="144"/>
      <c r="AH10" s="112"/>
      <c r="AI10" s="112"/>
      <c r="AJ10" s="112"/>
      <c r="AK10" s="112"/>
      <c r="AL10" s="112"/>
      <c r="AM10" s="112"/>
      <c r="AN10" s="112"/>
      <c r="AO10" s="112"/>
      <c r="AP10" s="11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</row>
    <row r="11" spans="1:150" ht="13.5" customHeight="1">
      <c r="A11" s="76" t="s">
        <v>217</v>
      </c>
      <c r="B11" s="56" t="s">
        <v>24</v>
      </c>
      <c r="C11" s="56" t="s">
        <v>282</v>
      </c>
      <c r="D11" s="60" t="s">
        <v>167</v>
      </c>
      <c r="E11" s="60">
        <v>2000</v>
      </c>
      <c r="F11" s="60">
        <v>11</v>
      </c>
      <c r="G11" s="60"/>
      <c r="H11" s="60"/>
      <c r="I11" s="60"/>
      <c r="J11" s="60"/>
      <c r="K11" s="60">
        <v>14</v>
      </c>
      <c r="L11" s="60"/>
      <c r="M11" s="60"/>
      <c r="N11" s="60">
        <v>10</v>
      </c>
      <c r="O11" s="85"/>
      <c r="P11" s="114">
        <f t="shared" si="0"/>
        <v>35</v>
      </c>
      <c r="Q11" s="115">
        <f t="shared" si="1"/>
        <v>35</v>
      </c>
      <c r="R11" s="60">
        <f t="shared" si="2"/>
        <v>3</v>
      </c>
      <c r="S11" s="86">
        <f t="shared" si="3"/>
        <v>3</v>
      </c>
      <c r="T11" s="98">
        <f t="shared" si="4"/>
        <v>14</v>
      </c>
      <c r="U11" s="98">
        <f t="shared" si="5"/>
        <v>11</v>
      </c>
      <c r="V11" s="98">
        <f t="shared" si="6"/>
        <v>10</v>
      </c>
      <c r="W11" s="98" t="e">
        <f t="shared" si="7"/>
        <v>#NUM!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143"/>
      <c r="AD11" s="144"/>
      <c r="AE11" s="144"/>
      <c r="AF11" s="144"/>
      <c r="AG11" s="144"/>
      <c r="AH11" s="112"/>
      <c r="AI11" s="112"/>
      <c r="AJ11" s="112"/>
      <c r="AK11" s="112"/>
      <c r="AL11" s="112"/>
      <c r="AM11" s="112"/>
      <c r="AN11" s="112"/>
      <c r="AO11" s="112"/>
      <c r="AP11" s="11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</row>
    <row r="12" spans="1:150" ht="13.5" customHeight="1">
      <c r="A12" s="76" t="s">
        <v>218</v>
      </c>
      <c r="B12" s="56" t="s">
        <v>26</v>
      </c>
      <c r="C12" s="56" t="s">
        <v>332</v>
      </c>
      <c r="D12" s="60" t="s">
        <v>57</v>
      </c>
      <c r="E12" s="60">
        <v>2000</v>
      </c>
      <c r="F12" s="60"/>
      <c r="G12" s="60"/>
      <c r="H12" s="60"/>
      <c r="I12" s="60">
        <v>10</v>
      </c>
      <c r="J12" s="60"/>
      <c r="K12" s="60">
        <v>11</v>
      </c>
      <c r="L12" s="60">
        <v>12</v>
      </c>
      <c r="M12" s="60"/>
      <c r="N12" s="60">
        <v>1</v>
      </c>
      <c r="O12" s="85"/>
      <c r="P12" s="114">
        <f t="shared" si="0"/>
        <v>34</v>
      </c>
      <c r="Q12" s="115">
        <f t="shared" si="1"/>
        <v>34</v>
      </c>
      <c r="R12" s="60">
        <f t="shared" si="2"/>
        <v>4</v>
      </c>
      <c r="S12" s="86">
        <f t="shared" si="3"/>
        <v>4</v>
      </c>
      <c r="T12" s="98">
        <f t="shared" si="4"/>
        <v>12</v>
      </c>
      <c r="U12" s="98">
        <f t="shared" si="5"/>
        <v>11</v>
      </c>
      <c r="V12" s="98">
        <f t="shared" si="6"/>
        <v>10</v>
      </c>
      <c r="W12" s="98">
        <f t="shared" si="7"/>
        <v>1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143"/>
      <c r="AD12" s="144"/>
      <c r="AE12" s="144"/>
      <c r="AF12" s="144"/>
      <c r="AG12" s="144"/>
      <c r="AH12" s="112"/>
      <c r="AI12" s="112"/>
      <c r="AJ12" s="112"/>
      <c r="AK12" s="112"/>
      <c r="AL12" s="112"/>
      <c r="AM12" s="112"/>
      <c r="AN12" s="112"/>
      <c r="AO12" s="112"/>
      <c r="AP12" s="11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</row>
    <row r="13" spans="1:150" ht="13.5" customHeight="1">
      <c r="A13" s="76" t="s">
        <v>183</v>
      </c>
      <c r="B13" s="57" t="s">
        <v>9</v>
      </c>
      <c r="C13" s="57" t="s">
        <v>327</v>
      </c>
      <c r="D13" s="60" t="s">
        <v>53</v>
      </c>
      <c r="E13" s="60">
        <v>2001</v>
      </c>
      <c r="F13" s="60">
        <v>8</v>
      </c>
      <c r="G13" s="60"/>
      <c r="H13" s="60">
        <v>9</v>
      </c>
      <c r="I13" s="60"/>
      <c r="J13" s="60">
        <v>9</v>
      </c>
      <c r="K13" s="60"/>
      <c r="L13" s="60"/>
      <c r="M13" s="60"/>
      <c r="N13" s="60">
        <v>6</v>
      </c>
      <c r="O13" s="85"/>
      <c r="P13" s="114">
        <f t="shared" si="0"/>
        <v>32</v>
      </c>
      <c r="Q13" s="115">
        <f t="shared" si="1"/>
        <v>32</v>
      </c>
      <c r="R13" s="60">
        <f t="shared" si="2"/>
        <v>4</v>
      </c>
      <c r="S13" s="86">
        <f t="shared" si="3"/>
        <v>4</v>
      </c>
      <c r="T13" s="98">
        <f t="shared" si="4"/>
        <v>9</v>
      </c>
      <c r="U13" s="98">
        <f t="shared" si="5"/>
        <v>9</v>
      </c>
      <c r="V13" s="98">
        <f t="shared" si="6"/>
        <v>8</v>
      </c>
      <c r="W13" s="98">
        <f t="shared" si="7"/>
        <v>6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143"/>
      <c r="AD13" s="144"/>
      <c r="AE13" s="144"/>
      <c r="AF13" s="144"/>
      <c r="AG13" s="144"/>
      <c r="AH13" s="112"/>
      <c r="AI13" s="112"/>
      <c r="AJ13" s="112"/>
      <c r="AK13" s="112"/>
      <c r="AL13" s="112"/>
      <c r="AM13" s="112"/>
      <c r="AN13" s="112"/>
      <c r="AO13" s="112"/>
      <c r="AP13" s="11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</row>
    <row r="14" spans="1:150" ht="13.5" customHeight="1">
      <c r="A14" s="76" t="s">
        <v>235</v>
      </c>
      <c r="B14" s="56" t="s">
        <v>14</v>
      </c>
      <c r="C14" s="56" t="s">
        <v>316</v>
      </c>
      <c r="D14" s="58" t="s">
        <v>51</v>
      </c>
      <c r="E14" s="60">
        <v>2000</v>
      </c>
      <c r="F14" s="60">
        <v>10</v>
      </c>
      <c r="G14" s="60"/>
      <c r="H14" s="60"/>
      <c r="I14" s="86"/>
      <c r="J14" s="86">
        <v>13</v>
      </c>
      <c r="K14" s="86"/>
      <c r="L14" s="60"/>
      <c r="M14" s="60"/>
      <c r="N14" s="60">
        <v>4</v>
      </c>
      <c r="O14" s="85"/>
      <c r="P14" s="114">
        <f t="shared" si="0"/>
        <v>27</v>
      </c>
      <c r="Q14" s="115">
        <f t="shared" si="1"/>
        <v>27</v>
      </c>
      <c r="R14" s="60">
        <f t="shared" si="2"/>
        <v>3</v>
      </c>
      <c r="S14" s="86">
        <f t="shared" si="3"/>
        <v>3</v>
      </c>
      <c r="T14" s="98">
        <f t="shared" si="4"/>
        <v>13</v>
      </c>
      <c r="U14" s="98">
        <f t="shared" si="5"/>
        <v>10</v>
      </c>
      <c r="V14" s="98">
        <f t="shared" si="6"/>
        <v>4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143"/>
      <c r="AD14" s="144"/>
      <c r="AE14" s="145"/>
      <c r="AF14" s="144"/>
      <c r="AG14" s="144"/>
      <c r="AH14" s="112"/>
      <c r="AI14" s="112"/>
      <c r="AJ14" s="112"/>
      <c r="AK14" s="112"/>
      <c r="AL14" s="112"/>
      <c r="AM14" s="112"/>
      <c r="AN14" s="112"/>
      <c r="AO14" s="112"/>
      <c r="AP14" s="11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</row>
    <row r="15" spans="1:150" ht="13.5" customHeight="1">
      <c r="A15" s="76" t="s">
        <v>236</v>
      </c>
      <c r="B15" s="57" t="s">
        <v>25</v>
      </c>
      <c r="C15" s="57" t="s">
        <v>61</v>
      </c>
      <c r="D15" s="60" t="s">
        <v>51</v>
      </c>
      <c r="E15" s="60">
        <v>2001</v>
      </c>
      <c r="F15" s="60"/>
      <c r="G15" s="60">
        <v>9</v>
      </c>
      <c r="H15" s="60">
        <v>8</v>
      </c>
      <c r="I15" s="60"/>
      <c r="J15" s="60">
        <v>7</v>
      </c>
      <c r="K15" s="60"/>
      <c r="L15" s="60"/>
      <c r="M15" s="60"/>
      <c r="N15" s="60"/>
      <c r="O15" s="85"/>
      <c r="P15" s="114">
        <f t="shared" si="0"/>
        <v>24</v>
      </c>
      <c r="Q15" s="115">
        <f t="shared" si="1"/>
        <v>24</v>
      </c>
      <c r="R15" s="60">
        <f t="shared" si="2"/>
        <v>3</v>
      </c>
      <c r="S15" s="86">
        <f t="shared" si="3"/>
        <v>3</v>
      </c>
      <c r="T15" s="98">
        <f t="shared" si="4"/>
        <v>9</v>
      </c>
      <c r="U15" s="98">
        <f t="shared" si="5"/>
        <v>8</v>
      </c>
      <c r="V15" s="98">
        <f t="shared" si="6"/>
        <v>7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</row>
    <row r="16" spans="1:150" ht="13.5" customHeight="1">
      <c r="A16" s="76" t="s">
        <v>237</v>
      </c>
      <c r="B16" s="57" t="s">
        <v>15</v>
      </c>
      <c r="C16" s="57" t="s">
        <v>458</v>
      </c>
      <c r="D16" s="60" t="s">
        <v>51</v>
      </c>
      <c r="E16" s="60">
        <v>2000</v>
      </c>
      <c r="F16" s="60"/>
      <c r="G16" s="60"/>
      <c r="H16" s="60"/>
      <c r="I16" s="60"/>
      <c r="J16" s="60">
        <v>12</v>
      </c>
      <c r="K16" s="60"/>
      <c r="L16" s="60"/>
      <c r="M16" s="60"/>
      <c r="N16" s="60">
        <v>8</v>
      </c>
      <c r="O16" s="85"/>
      <c r="P16" s="114">
        <f t="shared" si="0"/>
        <v>20</v>
      </c>
      <c r="Q16" s="115">
        <f t="shared" si="1"/>
        <v>20</v>
      </c>
      <c r="R16" s="60">
        <f t="shared" si="2"/>
        <v>2</v>
      </c>
      <c r="S16" s="86">
        <f t="shared" si="3"/>
        <v>2</v>
      </c>
      <c r="T16" s="98">
        <f t="shared" si="4"/>
        <v>12</v>
      </c>
      <c r="U16" s="98">
        <f t="shared" si="5"/>
        <v>8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</row>
    <row r="17" spans="1:150" ht="13.5" customHeight="1">
      <c r="A17" s="76" t="s">
        <v>238</v>
      </c>
      <c r="B17" s="57" t="s">
        <v>367</v>
      </c>
      <c r="C17" s="57" t="s">
        <v>368</v>
      </c>
      <c r="D17" s="60" t="s">
        <v>51</v>
      </c>
      <c r="E17" s="60">
        <v>2001</v>
      </c>
      <c r="F17" s="60">
        <v>9</v>
      </c>
      <c r="G17" s="60"/>
      <c r="H17" s="60">
        <v>10</v>
      </c>
      <c r="I17" s="60"/>
      <c r="J17" s="60"/>
      <c r="K17" s="60"/>
      <c r="L17" s="60"/>
      <c r="M17" s="60"/>
      <c r="N17" s="60"/>
      <c r="O17" s="85"/>
      <c r="P17" s="114">
        <f t="shared" si="0"/>
        <v>19</v>
      </c>
      <c r="Q17" s="115">
        <f t="shared" si="1"/>
        <v>19</v>
      </c>
      <c r="R17" s="60">
        <f t="shared" si="2"/>
        <v>2</v>
      </c>
      <c r="S17" s="86">
        <f t="shared" si="3"/>
        <v>2</v>
      </c>
      <c r="T17" s="98">
        <f t="shared" si="4"/>
        <v>10</v>
      </c>
      <c r="U17" s="98">
        <f t="shared" si="5"/>
        <v>9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</row>
    <row r="18" spans="1:150" ht="13.5" customHeight="1">
      <c r="A18" s="76" t="s">
        <v>448</v>
      </c>
      <c r="B18" s="57" t="s">
        <v>10</v>
      </c>
      <c r="C18" s="57" t="s">
        <v>171</v>
      </c>
      <c r="D18" s="60" t="s">
        <v>51</v>
      </c>
      <c r="E18" s="60">
        <v>2000</v>
      </c>
      <c r="F18" s="60"/>
      <c r="G18" s="60"/>
      <c r="H18" s="60"/>
      <c r="I18" s="60"/>
      <c r="J18" s="60">
        <v>10</v>
      </c>
      <c r="K18" s="60"/>
      <c r="L18" s="60"/>
      <c r="M18" s="60"/>
      <c r="N18" s="60">
        <v>5</v>
      </c>
      <c r="O18" s="85"/>
      <c r="P18" s="114">
        <f t="shared" si="0"/>
        <v>15</v>
      </c>
      <c r="Q18" s="115">
        <f t="shared" si="1"/>
        <v>15</v>
      </c>
      <c r="R18" s="60">
        <f t="shared" si="2"/>
        <v>2</v>
      </c>
      <c r="S18" s="86">
        <f t="shared" si="3"/>
        <v>2</v>
      </c>
      <c r="T18" s="98">
        <f t="shared" si="4"/>
        <v>10</v>
      </c>
      <c r="U18" s="98">
        <f t="shared" si="5"/>
        <v>5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63"/>
      <c r="AD18" s="63"/>
      <c r="AE18" s="63"/>
      <c r="AF18" s="63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</row>
    <row r="19" spans="1:150" ht="13.5" customHeight="1">
      <c r="A19" s="76" t="s">
        <v>448</v>
      </c>
      <c r="B19" s="57" t="s">
        <v>45</v>
      </c>
      <c r="C19" s="57" t="s">
        <v>582</v>
      </c>
      <c r="D19" s="60" t="s">
        <v>535</v>
      </c>
      <c r="E19" s="60">
        <v>2001</v>
      </c>
      <c r="F19" s="24"/>
      <c r="G19" s="24"/>
      <c r="H19" s="24"/>
      <c r="I19" s="24"/>
      <c r="J19" s="24"/>
      <c r="K19" s="24"/>
      <c r="L19" s="24"/>
      <c r="M19" s="24"/>
      <c r="N19" s="24">
        <v>15</v>
      </c>
      <c r="O19" s="25"/>
      <c r="P19" s="114">
        <f t="shared" si="0"/>
        <v>15</v>
      </c>
      <c r="Q19" s="115">
        <f t="shared" si="1"/>
        <v>15</v>
      </c>
      <c r="R19" s="60">
        <f t="shared" si="2"/>
        <v>1</v>
      </c>
      <c r="S19" s="86">
        <f t="shared" si="3"/>
        <v>1</v>
      </c>
      <c r="T19" s="98">
        <f t="shared" si="4"/>
        <v>15</v>
      </c>
      <c r="U19" s="98" t="e">
        <f t="shared" si="5"/>
        <v>#NUM!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</row>
    <row r="20" spans="1:150" ht="13.5" customHeight="1">
      <c r="A20" s="76" t="s">
        <v>522</v>
      </c>
      <c r="B20" s="57" t="s">
        <v>314</v>
      </c>
      <c r="C20" s="57" t="s">
        <v>369</v>
      </c>
      <c r="D20" s="60" t="s">
        <v>364</v>
      </c>
      <c r="E20" s="60">
        <v>2001</v>
      </c>
      <c r="F20" s="60">
        <v>6</v>
      </c>
      <c r="G20" s="60"/>
      <c r="H20" s="60"/>
      <c r="I20" s="60">
        <v>8</v>
      </c>
      <c r="J20" s="60"/>
      <c r="K20" s="60"/>
      <c r="L20" s="60"/>
      <c r="M20" s="60"/>
      <c r="N20" s="60"/>
      <c r="O20" s="85"/>
      <c r="P20" s="114">
        <f t="shared" si="0"/>
        <v>14</v>
      </c>
      <c r="Q20" s="115">
        <f t="shared" si="1"/>
        <v>14</v>
      </c>
      <c r="R20" s="60">
        <f t="shared" si="2"/>
        <v>2</v>
      </c>
      <c r="S20" s="86">
        <f t="shared" si="3"/>
        <v>2</v>
      </c>
      <c r="T20" s="98">
        <f t="shared" si="4"/>
        <v>8</v>
      </c>
      <c r="U20" s="98">
        <f t="shared" si="5"/>
        <v>6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</row>
    <row r="21" spans="1:150" ht="13.5" customHeight="1">
      <c r="A21" s="76" t="s">
        <v>522</v>
      </c>
      <c r="B21" s="57" t="s">
        <v>30</v>
      </c>
      <c r="C21" s="57" t="s">
        <v>459</v>
      </c>
      <c r="D21" s="60" t="s">
        <v>51</v>
      </c>
      <c r="E21" s="60">
        <v>2000</v>
      </c>
      <c r="F21" s="60"/>
      <c r="G21" s="60"/>
      <c r="H21" s="60"/>
      <c r="I21" s="60"/>
      <c r="J21" s="60">
        <v>11</v>
      </c>
      <c r="K21" s="60"/>
      <c r="L21" s="60"/>
      <c r="M21" s="60"/>
      <c r="N21" s="60">
        <v>3</v>
      </c>
      <c r="O21" s="85"/>
      <c r="P21" s="114">
        <f t="shared" si="0"/>
        <v>14</v>
      </c>
      <c r="Q21" s="115">
        <f t="shared" si="1"/>
        <v>14</v>
      </c>
      <c r="R21" s="60">
        <f t="shared" si="2"/>
        <v>2</v>
      </c>
      <c r="S21" s="86">
        <f t="shared" si="3"/>
        <v>2</v>
      </c>
      <c r="T21" s="98">
        <f t="shared" si="4"/>
        <v>11</v>
      </c>
      <c r="U21" s="98">
        <f t="shared" si="5"/>
        <v>3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</row>
    <row r="22" spans="1:150" ht="13.5" customHeight="1">
      <c r="A22" s="76" t="s">
        <v>585</v>
      </c>
      <c r="B22" s="57" t="s">
        <v>24</v>
      </c>
      <c r="C22" s="57" t="s">
        <v>81</v>
      </c>
      <c r="D22" s="60" t="s">
        <v>92</v>
      </c>
      <c r="E22" s="60">
        <v>2001</v>
      </c>
      <c r="F22" s="60"/>
      <c r="G22" s="60"/>
      <c r="H22" s="60">
        <v>7</v>
      </c>
      <c r="I22" s="60"/>
      <c r="J22" s="60">
        <v>6</v>
      </c>
      <c r="K22" s="60"/>
      <c r="L22" s="60"/>
      <c r="M22" s="60"/>
      <c r="N22" s="60"/>
      <c r="O22" s="85"/>
      <c r="P22" s="114">
        <f t="shared" si="0"/>
        <v>13</v>
      </c>
      <c r="Q22" s="115">
        <f t="shared" si="1"/>
        <v>13</v>
      </c>
      <c r="R22" s="60">
        <f t="shared" si="2"/>
        <v>2</v>
      </c>
      <c r="S22" s="86">
        <f t="shared" si="3"/>
        <v>2</v>
      </c>
      <c r="T22" s="98">
        <f t="shared" si="4"/>
        <v>7</v>
      </c>
      <c r="U22" s="98">
        <f t="shared" si="5"/>
        <v>6</v>
      </c>
      <c r="V22" s="98" t="e">
        <f t="shared" si="6"/>
        <v>#NUM!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</row>
    <row r="23" spans="1:150" ht="13.5" customHeight="1">
      <c r="A23" s="76" t="s">
        <v>585</v>
      </c>
      <c r="B23" s="56" t="s">
        <v>30</v>
      </c>
      <c r="C23" s="56" t="s">
        <v>514</v>
      </c>
      <c r="D23" s="58" t="s">
        <v>515</v>
      </c>
      <c r="E23" s="60">
        <v>2000</v>
      </c>
      <c r="F23" s="60"/>
      <c r="G23" s="60"/>
      <c r="H23" s="59"/>
      <c r="I23" s="59"/>
      <c r="J23" s="59"/>
      <c r="K23" s="59"/>
      <c r="L23" s="59"/>
      <c r="M23" s="59">
        <v>13</v>
      </c>
      <c r="N23" s="59"/>
      <c r="O23" s="116"/>
      <c r="P23" s="114">
        <f t="shared" si="0"/>
        <v>13</v>
      </c>
      <c r="Q23" s="115">
        <f t="shared" si="1"/>
        <v>13</v>
      </c>
      <c r="R23" s="60">
        <f t="shared" si="2"/>
        <v>1</v>
      </c>
      <c r="S23" s="86">
        <f t="shared" si="3"/>
        <v>1</v>
      </c>
      <c r="T23" s="98">
        <f t="shared" si="4"/>
        <v>13</v>
      </c>
      <c r="U23" s="98" t="e">
        <f t="shared" si="5"/>
        <v>#NUM!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</row>
    <row r="24" spans="1:150" ht="13.5" customHeight="1">
      <c r="A24" s="76" t="s">
        <v>241</v>
      </c>
      <c r="B24" s="57" t="s">
        <v>25</v>
      </c>
      <c r="C24" s="57" t="s">
        <v>58</v>
      </c>
      <c r="D24" s="60" t="s">
        <v>364</v>
      </c>
      <c r="E24" s="60">
        <v>2000</v>
      </c>
      <c r="F24" s="60">
        <v>12</v>
      </c>
      <c r="G24" s="60"/>
      <c r="H24" s="60"/>
      <c r="I24" s="60"/>
      <c r="J24" s="60"/>
      <c r="K24" s="60"/>
      <c r="L24" s="60"/>
      <c r="M24" s="60"/>
      <c r="N24" s="60"/>
      <c r="O24" s="85"/>
      <c r="P24" s="114">
        <f t="shared" si="0"/>
        <v>12</v>
      </c>
      <c r="Q24" s="115">
        <f t="shared" si="1"/>
        <v>12</v>
      </c>
      <c r="R24" s="60">
        <f t="shared" si="2"/>
        <v>1</v>
      </c>
      <c r="S24" s="86">
        <f t="shared" si="3"/>
        <v>1</v>
      </c>
      <c r="T24" s="98">
        <f t="shared" si="4"/>
        <v>12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</row>
    <row r="25" spans="1:150" ht="13.5" customHeight="1">
      <c r="A25" s="76" t="s">
        <v>586</v>
      </c>
      <c r="B25" s="57" t="s">
        <v>164</v>
      </c>
      <c r="C25" s="57" t="s">
        <v>435</v>
      </c>
      <c r="D25" s="60" t="s">
        <v>436</v>
      </c>
      <c r="E25" s="60">
        <v>2000</v>
      </c>
      <c r="F25" s="60"/>
      <c r="G25" s="60"/>
      <c r="H25" s="60">
        <v>11</v>
      </c>
      <c r="I25" s="60"/>
      <c r="J25" s="60"/>
      <c r="K25" s="60"/>
      <c r="L25" s="60"/>
      <c r="M25" s="60"/>
      <c r="N25" s="60"/>
      <c r="O25" s="85"/>
      <c r="P25" s="114">
        <f t="shared" si="0"/>
        <v>11</v>
      </c>
      <c r="Q25" s="115">
        <f t="shared" si="1"/>
        <v>11</v>
      </c>
      <c r="R25" s="60">
        <f t="shared" si="2"/>
        <v>1</v>
      </c>
      <c r="S25" s="86">
        <f t="shared" si="3"/>
        <v>1</v>
      </c>
      <c r="T25" s="98">
        <f t="shared" si="4"/>
        <v>11</v>
      </c>
      <c r="U25" s="98" t="e">
        <f t="shared" si="5"/>
        <v>#NUM!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</row>
    <row r="26" spans="1:150" ht="13.5" customHeight="1">
      <c r="A26" s="76" t="s">
        <v>586</v>
      </c>
      <c r="B26" s="87" t="s">
        <v>24</v>
      </c>
      <c r="C26" s="87" t="s">
        <v>493</v>
      </c>
      <c r="D26" s="60" t="s">
        <v>496</v>
      </c>
      <c r="E26" s="60">
        <v>2000</v>
      </c>
      <c r="F26" s="60"/>
      <c r="G26" s="60"/>
      <c r="H26" s="60"/>
      <c r="I26" s="60"/>
      <c r="J26" s="60"/>
      <c r="K26" s="60"/>
      <c r="L26" s="60">
        <v>11</v>
      </c>
      <c r="M26" s="60"/>
      <c r="N26" s="60"/>
      <c r="O26" s="85"/>
      <c r="P26" s="114">
        <f t="shared" si="0"/>
        <v>11</v>
      </c>
      <c r="Q26" s="115">
        <f t="shared" si="1"/>
        <v>11</v>
      </c>
      <c r="R26" s="60">
        <f t="shared" si="2"/>
        <v>1</v>
      </c>
      <c r="S26" s="86">
        <f t="shared" si="3"/>
        <v>1</v>
      </c>
      <c r="T26" s="98">
        <f t="shared" si="4"/>
        <v>11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</row>
    <row r="27" spans="1:150" ht="13.5" customHeight="1">
      <c r="A27" s="76" t="s">
        <v>586</v>
      </c>
      <c r="B27" s="56" t="s">
        <v>367</v>
      </c>
      <c r="C27" s="56" t="s">
        <v>516</v>
      </c>
      <c r="D27" s="60" t="s">
        <v>517</v>
      </c>
      <c r="E27" s="60">
        <v>2000</v>
      </c>
      <c r="F27" s="60"/>
      <c r="G27" s="60"/>
      <c r="H27" s="60"/>
      <c r="I27" s="60"/>
      <c r="J27" s="60"/>
      <c r="K27" s="60"/>
      <c r="L27" s="60"/>
      <c r="M27" s="60">
        <v>11</v>
      </c>
      <c r="N27" s="60"/>
      <c r="O27" s="85"/>
      <c r="P27" s="114">
        <f t="shared" si="0"/>
        <v>11</v>
      </c>
      <c r="Q27" s="115">
        <f t="shared" si="1"/>
        <v>11</v>
      </c>
      <c r="R27" s="60">
        <f t="shared" si="2"/>
        <v>1</v>
      </c>
      <c r="S27" s="86">
        <f t="shared" si="3"/>
        <v>1</v>
      </c>
      <c r="T27" s="98">
        <f t="shared" si="4"/>
        <v>11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</row>
    <row r="28" spans="1:150" ht="13.5" customHeight="1">
      <c r="A28" s="76" t="s">
        <v>483</v>
      </c>
      <c r="B28" s="56" t="s">
        <v>178</v>
      </c>
      <c r="C28" s="56" t="s">
        <v>312</v>
      </c>
      <c r="D28" s="60" t="s">
        <v>56</v>
      </c>
      <c r="E28" s="60">
        <v>2000</v>
      </c>
      <c r="F28" s="60"/>
      <c r="G28" s="60">
        <v>10</v>
      </c>
      <c r="H28" s="60"/>
      <c r="I28" s="60"/>
      <c r="J28" s="60"/>
      <c r="K28" s="60"/>
      <c r="L28" s="60"/>
      <c r="M28" s="60"/>
      <c r="N28" s="60"/>
      <c r="O28" s="85"/>
      <c r="P28" s="114">
        <f t="shared" si="0"/>
        <v>10</v>
      </c>
      <c r="Q28" s="115">
        <f t="shared" si="1"/>
        <v>10</v>
      </c>
      <c r="R28" s="60">
        <f t="shared" si="2"/>
        <v>1</v>
      </c>
      <c r="S28" s="86">
        <f t="shared" si="3"/>
        <v>1</v>
      </c>
      <c r="T28" s="98">
        <f t="shared" si="4"/>
        <v>10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</row>
    <row r="29" spans="1:150" ht="13.5" customHeight="1">
      <c r="A29" s="76" t="s">
        <v>483</v>
      </c>
      <c r="B29" s="57" t="s">
        <v>297</v>
      </c>
      <c r="C29" s="57" t="s">
        <v>475</v>
      </c>
      <c r="D29" s="27" t="s">
        <v>57</v>
      </c>
      <c r="E29" s="60">
        <v>2001</v>
      </c>
      <c r="F29" s="60"/>
      <c r="G29" s="60"/>
      <c r="H29" s="60"/>
      <c r="I29" s="60"/>
      <c r="J29" s="60"/>
      <c r="K29" s="60">
        <v>10</v>
      </c>
      <c r="L29" s="60"/>
      <c r="M29" s="60"/>
      <c r="N29" s="60"/>
      <c r="O29" s="85"/>
      <c r="P29" s="114">
        <f t="shared" si="0"/>
        <v>10</v>
      </c>
      <c r="Q29" s="115">
        <f t="shared" si="1"/>
        <v>10</v>
      </c>
      <c r="R29" s="60">
        <f t="shared" si="2"/>
        <v>1</v>
      </c>
      <c r="S29" s="86">
        <f t="shared" si="3"/>
        <v>1</v>
      </c>
      <c r="T29" s="98">
        <f t="shared" si="4"/>
        <v>10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</row>
    <row r="30" spans="1:150" ht="12.75" customHeight="1">
      <c r="A30" s="76" t="s">
        <v>483</v>
      </c>
      <c r="B30" s="57" t="s">
        <v>95</v>
      </c>
      <c r="C30" s="57" t="s">
        <v>518</v>
      </c>
      <c r="D30" s="60" t="s">
        <v>517</v>
      </c>
      <c r="E30" s="60">
        <v>2001</v>
      </c>
      <c r="F30" s="60"/>
      <c r="G30" s="60"/>
      <c r="H30" s="59"/>
      <c r="I30" s="59"/>
      <c r="J30" s="59"/>
      <c r="K30" s="59"/>
      <c r="L30" s="59"/>
      <c r="M30" s="59">
        <v>10</v>
      </c>
      <c r="N30" s="59"/>
      <c r="O30" s="192"/>
      <c r="P30" s="114">
        <f t="shared" si="0"/>
        <v>10</v>
      </c>
      <c r="Q30" s="115">
        <f t="shared" si="1"/>
        <v>10</v>
      </c>
      <c r="R30" s="60">
        <f t="shared" si="2"/>
        <v>1</v>
      </c>
      <c r="S30" s="86">
        <f t="shared" si="3"/>
        <v>1</v>
      </c>
      <c r="T30" s="98">
        <f t="shared" si="4"/>
        <v>10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</row>
    <row r="31" spans="1:150" ht="12.75" customHeight="1">
      <c r="A31" s="76" t="s">
        <v>486</v>
      </c>
      <c r="B31" s="57" t="s">
        <v>77</v>
      </c>
      <c r="C31" s="57" t="s">
        <v>289</v>
      </c>
      <c r="D31" s="60" t="s">
        <v>55</v>
      </c>
      <c r="E31" s="60">
        <v>2001</v>
      </c>
      <c r="F31" s="60"/>
      <c r="G31" s="60"/>
      <c r="H31" s="60"/>
      <c r="I31" s="60">
        <v>9</v>
      </c>
      <c r="J31" s="60"/>
      <c r="K31" s="60"/>
      <c r="L31" s="60"/>
      <c r="M31" s="60"/>
      <c r="N31" s="60"/>
      <c r="O31" s="85"/>
      <c r="P31" s="114">
        <f t="shared" si="0"/>
        <v>9</v>
      </c>
      <c r="Q31" s="115">
        <f t="shared" si="1"/>
        <v>9</v>
      </c>
      <c r="R31" s="60">
        <f t="shared" si="2"/>
        <v>1</v>
      </c>
      <c r="S31" s="86">
        <f t="shared" si="3"/>
        <v>1</v>
      </c>
      <c r="T31" s="98">
        <f t="shared" si="4"/>
        <v>9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</row>
    <row r="32" spans="1:150" ht="12.75" customHeight="1">
      <c r="A32" s="76" t="s">
        <v>486</v>
      </c>
      <c r="B32" s="57" t="s">
        <v>521</v>
      </c>
      <c r="C32" s="57" t="s">
        <v>519</v>
      </c>
      <c r="D32" s="60" t="s">
        <v>511</v>
      </c>
      <c r="E32" s="60">
        <v>2001</v>
      </c>
      <c r="F32" s="60"/>
      <c r="G32" s="60"/>
      <c r="H32" s="60"/>
      <c r="I32" s="60"/>
      <c r="J32" s="60"/>
      <c r="K32" s="60"/>
      <c r="L32" s="60"/>
      <c r="M32" s="60">
        <v>9</v>
      </c>
      <c r="N32" s="60"/>
      <c r="O32" s="25"/>
      <c r="P32" s="114">
        <f t="shared" si="0"/>
        <v>9</v>
      </c>
      <c r="Q32" s="115">
        <f t="shared" si="1"/>
        <v>9</v>
      </c>
      <c r="R32" s="60">
        <f t="shared" si="2"/>
        <v>1</v>
      </c>
      <c r="S32" s="86">
        <f t="shared" si="3"/>
        <v>1</v>
      </c>
      <c r="T32" s="98">
        <f t="shared" si="4"/>
        <v>9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</row>
    <row r="33" spans="1:150" ht="12.75" customHeight="1">
      <c r="A33" s="76" t="s">
        <v>484</v>
      </c>
      <c r="B33" s="57" t="s">
        <v>26</v>
      </c>
      <c r="C33" s="57" t="s">
        <v>460</v>
      </c>
      <c r="D33" s="60" t="s">
        <v>51</v>
      </c>
      <c r="E33" s="60">
        <v>2001</v>
      </c>
      <c r="F33" s="60"/>
      <c r="G33" s="60"/>
      <c r="H33" s="59"/>
      <c r="I33" s="59"/>
      <c r="J33" s="59">
        <v>8</v>
      </c>
      <c r="K33" s="59"/>
      <c r="L33" s="59"/>
      <c r="M33" s="59"/>
      <c r="N33" s="59"/>
      <c r="O33" s="59"/>
      <c r="P33" s="114">
        <f aca="true" t="shared" si="13" ref="P33:P44">O33+N33+M33+L33+K33+J33+I33+H33+G33+F33</f>
        <v>8</v>
      </c>
      <c r="Q33" s="115">
        <f aca="true" t="shared" si="14" ref="Q33:Q44">IF(R33&gt;S33,SUM(T33:Y33),P33)</f>
        <v>8</v>
      </c>
      <c r="R33" s="60">
        <f aca="true" t="shared" si="15" ref="R33:R44">COUNT(F33:O33)</f>
        <v>1</v>
      </c>
      <c r="S33" s="86">
        <f aca="true" t="shared" si="16" ref="S33:S44">IF(COUNT(F33:O33)&gt;=6,6,COUNT(F33:O33))</f>
        <v>1</v>
      </c>
      <c r="T33" s="98">
        <f t="shared" si="4"/>
        <v>8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</row>
    <row r="34" spans="1:150" ht="12.75" customHeight="1">
      <c r="A34" s="76" t="s">
        <v>484</v>
      </c>
      <c r="B34" s="57" t="s">
        <v>30</v>
      </c>
      <c r="C34" s="57" t="s">
        <v>520</v>
      </c>
      <c r="D34" s="60" t="s">
        <v>511</v>
      </c>
      <c r="E34" s="60">
        <v>2000</v>
      </c>
      <c r="F34" s="60"/>
      <c r="G34" s="60"/>
      <c r="H34" s="60"/>
      <c r="I34" s="60"/>
      <c r="J34" s="60"/>
      <c r="K34" s="60"/>
      <c r="L34" s="60"/>
      <c r="M34" s="60">
        <v>8</v>
      </c>
      <c r="N34" s="60"/>
      <c r="O34" s="24"/>
      <c r="P34" s="114">
        <f t="shared" si="13"/>
        <v>8</v>
      </c>
      <c r="Q34" s="115">
        <f t="shared" si="14"/>
        <v>8</v>
      </c>
      <c r="R34" s="60">
        <f t="shared" si="15"/>
        <v>1</v>
      </c>
      <c r="S34" s="86">
        <f t="shared" si="16"/>
        <v>1</v>
      </c>
      <c r="T34" s="98">
        <f t="shared" si="4"/>
        <v>8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</row>
    <row r="35" spans="1:150" ht="12.75" customHeight="1">
      <c r="A35" s="76" t="s">
        <v>587</v>
      </c>
      <c r="B35" s="57" t="s">
        <v>11</v>
      </c>
      <c r="C35" s="57" t="s">
        <v>519</v>
      </c>
      <c r="D35" s="60" t="s">
        <v>511</v>
      </c>
      <c r="E35" s="60">
        <v>2001</v>
      </c>
      <c r="F35" s="60"/>
      <c r="G35" s="60"/>
      <c r="H35" s="60"/>
      <c r="I35" s="60"/>
      <c r="J35" s="60"/>
      <c r="K35" s="60"/>
      <c r="L35" s="60"/>
      <c r="M35" s="60">
        <v>7</v>
      </c>
      <c r="N35" s="60"/>
      <c r="O35" s="24"/>
      <c r="P35" s="114">
        <f t="shared" si="13"/>
        <v>7</v>
      </c>
      <c r="Q35" s="115">
        <f t="shared" si="14"/>
        <v>7</v>
      </c>
      <c r="R35" s="60">
        <f t="shared" si="15"/>
        <v>1</v>
      </c>
      <c r="S35" s="86">
        <f t="shared" si="16"/>
        <v>1</v>
      </c>
      <c r="T35" s="98">
        <f t="shared" si="4"/>
        <v>7</v>
      </c>
      <c r="U35" s="98" t="e">
        <f t="shared" si="5"/>
        <v>#NUM!</v>
      </c>
      <c r="V35" s="98" t="e">
        <f t="shared" si="6"/>
        <v>#NUM!</v>
      </c>
      <c r="W35" s="98" t="e">
        <f t="shared" si="7"/>
        <v>#NUM!</v>
      </c>
      <c r="X35" s="98" t="e">
        <f t="shared" si="8"/>
        <v>#NUM!</v>
      </c>
      <c r="Y35" s="98" t="e">
        <f t="shared" si="9"/>
        <v>#NUM!</v>
      </c>
      <c r="Z35" s="98" t="e">
        <f t="shared" si="10"/>
        <v>#NUM!</v>
      </c>
      <c r="AA35" s="98" t="e">
        <f t="shared" si="11"/>
        <v>#NUM!</v>
      </c>
      <c r="AB35" s="98" t="e">
        <f t="shared" si="12"/>
        <v>#NUM!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</row>
    <row r="36" spans="1:150" ht="12.75" customHeight="1">
      <c r="A36" s="76" t="s">
        <v>587</v>
      </c>
      <c r="B36" s="60" t="s">
        <v>583</v>
      </c>
      <c r="C36" s="60" t="s">
        <v>84</v>
      </c>
      <c r="D36" s="60" t="s">
        <v>584</v>
      </c>
      <c r="E36" s="60">
        <v>2001</v>
      </c>
      <c r="F36" s="24"/>
      <c r="G36" s="24"/>
      <c r="H36" s="24"/>
      <c r="I36" s="24"/>
      <c r="J36" s="24"/>
      <c r="K36" s="24"/>
      <c r="L36" s="24"/>
      <c r="M36" s="24"/>
      <c r="N36" s="24">
        <v>7</v>
      </c>
      <c r="O36" s="24"/>
      <c r="P36" s="114">
        <f t="shared" si="13"/>
        <v>7</v>
      </c>
      <c r="Q36" s="115">
        <f t="shared" si="14"/>
        <v>7</v>
      </c>
      <c r="R36" s="60">
        <f t="shared" si="15"/>
        <v>1</v>
      </c>
      <c r="S36" s="86">
        <f t="shared" si="16"/>
        <v>1</v>
      </c>
      <c r="T36" s="98">
        <f t="shared" si="4"/>
        <v>7</v>
      </c>
      <c r="U36" s="98" t="e">
        <f t="shared" si="5"/>
        <v>#NUM!</v>
      </c>
      <c r="V36" s="98" t="e">
        <f t="shared" si="6"/>
        <v>#NUM!</v>
      </c>
      <c r="W36" s="98" t="e">
        <f t="shared" si="7"/>
        <v>#NUM!</v>
      </c>
      <c r="X36" s="98" t="e">
        <f t="shared" si="8"/>
        <v>#NUM!</v>
      </c>
      <c r="Y36" s="98" t="e">
        <f t="shared" si="9"/>
        <v>#NUM!</v>
      </c>
      <c r="Z36" s="98" t="e">
        <f t="shared" si="10"/>
        <v>#NUM!</v>
      </c>
      <c r="AA36" s="98" t="e">
        <f t="shared" si="11"/>
        <v>#NUM!</v>
      </c>
      <c r="AB36" s="98" t="e">
        <f t="shared" si="12"/>
        <v>#NUM!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</row>
    <row r="37" spans="1:150" ht="12.75" customHeight="1">
      <c r="A37" s="76" t="s">
        <v>254</v>
      </c>
      <c r="B37" s="57" t="s">
        <v>25</v>
      </c>
      <c r="C37" s="57" t="s">
        <v>461</v>
      </c>
      <c r="D37" s="60" t="s">
        <v>102</v>
      </c>
      <c r="E37" s="60">
        <v>2000</v>
      </c>
      <c r="F37" s="60"/>
      <c r="G37" s="60"/>
      <c r="H37" s="60"/>
      <c r="I37" s="60"/>
      <c r="J37" s="60">
        <v>5</v>
      </c>
      <c r="K37" s="60"/>
      <c r="L37" s="60"/>
      <c r="M37" s="60"/>
      <c r="N37" s="60"/>
      <c r="O37" s="60"/>
      <c r="P37" s="114">
        <f t="shared" si="13"/>
        <v>5</v>
      </c>
      <c r="Q37" s="115">
        <f t="shared" si="14"/>
        <v>5</v>
      </c>
      <c r="R37" s="60">
        <f t="shared" si="15"/>
        <v>1</v>
      </c>
      <c r="S37" s="86">
        <f t="shared" si="16"/>
        <v>1</v>
      </c>
      <c r="T37" s="98">
        <f t="shared" si="4"/>
        <v>5</v>
      </c>
      <c r="U37" s="98" t="e">
        <f t="shared" si="5"/>
        <v>#NUM!</v>
      </c>
      <c r="V37" s="98" t="e">
        <f t="shared" si="6"/>
        <v>#NUM!</v>
      </c>
      <c r="W37" s="98" t="e">
        <f t="shared" si="7"/>
        <v>#NUM!</v>
      </c>
      <c r="X37" s="98" t="e">
        <f t="shared" si="8"/>
        <v>#NUM!</v>
      </c>
      <c r="Y37" s="98" t="e">
        <f t="shared" si="9"/>
        <v>#NUM!</v>
      </c>
      <c r="Z37" s="98" t="e">
        <f t="shared" si="10"/>
        <v>#NUM!</v>
      </c>
      <c r="AA37" s="98" t="e">
        <f t="shared" si="11"/>
        <v>#NUM!</v>
      </c>
      <c r="AB37" s="98" t="e">
        <f t="shared" si="12"/>
        <v>#NUM!</v>
      </c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</row>
    <row r="38" spans="1:150" ht="12.75" customHeight="1">
      <c r="A38" s="76" t="s">
        <v>255</v>
      </c>
      <c r="B38" s="60"/>
      <c r="C38" s="60"/>
      <c r="D38" s="60"/>
      <c r="E38" s="60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14">
        <f t="shared" si="13"/>
        <v>0</v>
      </c>
      <c r="Q38" s="115">
        <f t="shared" si="14"/>
        <v>0</v>
      </c>
      <c r="R38" s="60">
        <f t="shared" si="15"/>
        <v>0</v>
      </c>
      <c r="S38" s="86">
        <f t="shared" si="16"/>
        <v>0</v>
      </c>
      <c r="T38" s="98" t="e">
        <f t="shared" si="4"/>
        <v>#NUM!</v>
      </c>
      <c r="U38" s="98" t="e">
        <f t="shared" si="5"/>
        <v>#NUM!</v>
      </c>
      <c r="V38" s="98" t="e">
        <f t="shared" si="6"/>
        <v>#NUM!</v>
      </c>
      <c r="W38" s="98" t="e">
        <f t="shared" si="7"/>
        <v>#NUM!</v>
      </c>
      <c r="X38" s="98" t="e">
        <f t="shared" si="8"/>
        <v>#NUM!</v>
      </c>
      <c r="Y38" s="98" t="e">
        <f t="shared" si="9"/>
        <v>#NUM!</v>
      </c>
      <c r="Z38" s="98" t="e">
        <f t="shared" si="10"/>
        <v>#NUM!</v>
      </c>
      <c r="AA38" s="98" t="e">
        <f t="shared" si="11"/>
        <v>#NUM!</v>
      </c>
      <c r="AB38" s="98" t="e">
        <f t="shared" si="12"/>
        <v>#NUM!</v>
      </c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</row>
    <row r="39" spans="1:150" ht="12.75" customHeight="1">
      <c r="A39" s="76" t="s">
        <v>256</v>
      </c>
      <c r="B39" s="60"/>
      <c r="C39" s="60"/>
      <c r="D39" s="60"/>
      <c r="E39" s="60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14">
        <f t="shared" si="13"/>
        <v>0</v>
      </c>
      <c r="Q39" s="115">
        <f t="shared" si="14"/>
        <v>0</v>
      </c>
      <c r="R39" s="60">
        <f t="shared" si="15"/>
        <v>0</v>
      </c>
      <c r="S39" s="86">
        <f t="shared" si="16"/>
        <v>0</v>
      </c>
      <c r="T39" s="98" t="e">
        <f t="shared" si="4"/>
        <v>#NUM!</v>
      </c>
      <c r="U39" s="98" t="e">
        <f t="shared" si="5"/>
        <v>#NUM!</v>
      </c>
      <c r="V39" s="98" t="e">
        <f t="shared" si="6"/>
        <v>#NUM!</v>
      </c>
      <c r="W39" s="98" t="e">
        <f t="shared" si="7"/>
        <v>#NUM!</v>
      </c>
      <c r="X39" s="98" t="e">
        <f t="shared" si="8"/>
        <v>#NUM!</v>
      </c>
      <c r="Y39" s="98" t="e">
        <f t="shared" si="9"/>
        <v>#NUM!</v>
      </c>
      <c r="Z39" s="98" t="e">
        <f t="shared" si="10"/>
        <v>#NUM!</v>
      </c>
      <c r="AA39" s="98" t="e">
        <f t="shared" si="11"/>
        <v>#NUM!</v>
      </c>
      <c r="AB39" s="98" t="e">
        <f t="shared" si="12"/>
        <v>#NUM!</v>
      </c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</row>
    <row r="40" spans="1:150" ht="12.75" customHeight="1">
      <c r="A40" s="76" t="s">
        <v>257</v>
      </c>
      <c r="B40" s="60"/>
      <c r="C40" s="60"/>
      <c r="D40" s="60"/>
      <c r="E40" s="6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14">
        <f t="shared" si="13"/>
        <v>0</v>
      </c>
      <c r="Q40" s="115">
        <f t="shared" si="14"/>
        <v>0</v>
      </c>
      <c r="R40" s="60">
        <f t="shared" si="15"/>
        <v>0</v>
      </c>
      <c r="S40" s="86">
        <f t="shared" si="16"/>
        <v>0</v>
      </c>
      <c r="T40" s="98" t="e">
        <f t="shared" si="4"/>
        <v>#NUM!</v>
      </c>
      <c r="U40" s="98" t="e">
        <f t="shared" si="5"/>
        <v>#NUM!</v>
      </c>
      <c r="V40" s="98" t="e">
        <f t="shared" si="6"/>
        <v>#NUM!</v>
      </c>
      <c r="W40" s="98" t="e">
        <f t="shared" si="7"/>
        <v>#NUM!</v>
      </c>
      <c r="X40" s="98" t="e">
        <f t="shared" si="8"/>
        <v>#NUM!</v>
      </c>
      <c r="Y40" s="98" t="e">
        <f t="shared" si="9"/>
        <v>#NUM!</v>
      </c>
      <c r="Z40" s="98" t="e">
        <f t="shared" si="10"/>
        <v>#NUM!</v>
      </c>
      <c r="AA40" s="98" t="e">
        <f t="shared" si="11"/>
        <v>#NUM!</v>
      </c>
      <c r="AB40" s="98" t="e">
        <f t="shared" si="12"/>
        <v>#NUM!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</row>
    <row r="41" spans="1:150" ht="12.75" customHeight="1">
      <c r="A41" s="76" t="s">
        <v>258</v>
      </c>
      <c r="B41" s="60"/>
      <c r="C41" s="60"/>
      <c r="D41" s="60"/>
      <c r="E41" s="60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14">
        <f t="shared" si="13"/>
        <v>0</v>
      </c>
      <c r="Q41" s="115">
        <f t="shared" si="14"/>
        <v>0</v>
      </c>
      <c r="R41" s="60">
        <f t="shared" si="15"/>
        <v>0</v>
      </c>
      <c r="S41" s="86">
        <f t="shared" si="16"/>
        <v>0</v>
      </c>
      <c r="T41" s="98" t="e">
        <f t="shared" si="4"/>
        <v>#NUM!</v>
      </c>
      <c r="U41" s="98" t="e">
        <f t="shared" si="5"/>
        <v>#NUM!</v>
      </c>
      <c r="V41" s="98" t="e">
        <f t="shared" si="6"/>
        <v>#NUM!</v>
      </c>
      <c r="W41" s="98" t="e">
        <f t="shared" si="7"/>
        <v>#NUM!</v>
      </c>
      <c r="X41" s="98" t="e">
        <f t="shared" si="8"/>
        <v>#NUM!</v>
      </c>
      <c r="Y41" s="98" t="e">
        <f t="shared" si="9"/>
        <v>#NUM!</v>
      </c>
      <c r="Z41" s="98" t="e">
        <f t="shared" si="10"/>
        <v>#NUM!</v>
      </c>
      <c r="AA41" s="98" t="e">
        <f t="shared" si="11"/>
        <v>#NUM!</v>
      </c>
      <c r="AB41" s="98" t="e">
        <f t="shared" si="12"/>
        <v>#NUM!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</row>
    <row r="42" spans="1:150" ht="12.75" customHeight="1">
      <c r="A42" s="76" t="s">
        <v>259</v>
      </c>
      <c r="B42" s="60"/>
      <c r="C42" s="60"/>
      <c r="D42" s="60"/>
      <c r="E42" s="60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14">
        <f t="shared" si="13"/>
        <v>0</v>
      </c>
      <c r="Q42" s="115">
        <f t="shared" si="14"/>
        <v>0</v>
      </c>
      <c r="R42" s="60">
        <f t="shared" si="15"/>
        <v>0</v>
      </c>
      <c r="S42" s="86">
        <f t="shared" si="16"/>
        <v>0</v>
      </c>
      <c r="T42" s="98" t="e">
        <f t="shared" si="4"/>
        <v>#NUM!</v>
      </c>
      <c r="U42" s="98" t="e">
        <f t="shared" si="5"/>
        <v>#NUM!</v>
      </c>
      <c r="V42" s="98" t="e">
        <f t="shared" si="6"/>
        <v>#NUM!</v>
      </c>
      <c r="W42" s="98" t="e">
        <f t="shared" si="7"/>
        <v>#NUM!</v>
      </c>
      <c r="X42" s="98" t="e">
        <f t="shared" si="8"/>
        <v>#NUM!</v>
      </c>
      <c r="Y42" s="98" t="e">
        <f t="shared" si="9"/>
        <v>#NUM!</v>
      </c>
      <c r="Z42" s="98" t="e">
        <f t="shared" si="10"/>
        <v>#NUM!</v>
      </c>
      <c r="AA42" s="98" t="e">
        <f t="shared" si="11"/>
        <v>#NUM!</v>
      </c>
      <c r="AB42" s="98" t="e">
        <f t="shared" si="12"/>
        <v>#NUM!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</row>
    <row r="43" spans="1:150" ht="12.75" customHeight="1">
      <c r="A43" s="76" t="s">
        <v>260</v>
      </c>
      <c r="B43" s="60"/>
      <c r="C43" s="60"/>
      <c r="D43" s="60"/>
      <c r="E43" s="60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14">
        <f t="shared" si="13"/>
        <v>0</v>
      </c>
      <c r="Q43" s="115">
        <f t="shared" si="14"/>
        <v>0</v>
      </c>
      <c r="R43" s="60">
        <f t="shared" si="15"/>
        <v>0</v>
      </c>
      <c r="S43" s="86">
        <f t="shared" si="16"/>
        <v>0</v>
      </c>
      <c r="T43" s="98" t="e">
        <f t="shared" si="4"/>
        <v>#NUM!</v>
      </c>
      <c r="U43" s="98" t="e">
        <f t="shared" si="5"/>
        <v>#NUM!</v>
      </c>
      <c r="V43" s="98" t="e">
        <f t="shared" si="6"/>
        <v>#NUM!</v>
      </c>
      <c r="W43" s="98" t="e">
        <f t="shared" si="7"/>
        <v>#NUM!</v>
      </c>
      <c r="X43" s="98" t="e">
        <f t="shared" si="8"/>
        <v>#NUM!</v>
      </c>
      <c r="Y43" s="98" t="e">
        <f t="shared" si="9"/>
        <v>#NUM!</v>
      </c>
      <c r="Z43" s="98" t="e">
        <f t="shared" si="10"/>
        <v>#NUM!</v>
      </c>
      <c r="AA43" s="98" t="e">
        <f t="shared" si="11"/>
        <v>#NUM!</v>
      </c>
      <c r="AB43" s="98" t="e">
        <f t="shared" si="12"/>
        <v>#NUM!</v>
      </c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</row>
    <row r="44" spans="1:150" ht="12.75" customHeight="1">
      <c r="A44" s="76" t="s">
        <v>261</v>
      </c>
      <c r="B44" s="60"/>
      <c r="C44" s="60"/>
      <c r="D44" s="60"/>
      <c r="E44" s="60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14">
        <f t="shared" si="13"/>
        <v>0</v>
      </c>
      <c r="Q44" s="115">
        <f t="shared" si="14"/>
        <v>0</v>
      </c>
      <c r="R44" s="60">
        <f t="shared" si="15"/>
        <v>0</v>
      </c>
      <c r="S44" s="86">
        <f t="shared" si="16"/>
        <v>0</v>
      </c>
      <c r="T44" s="98" t="e">
        <f t="shared" si="4"/>
        <v>#NUM!</v>
      </c>
      <c r="U44" s="98" t="e">
        <f t="shared" si="5"/>
        <v>#NUM!</v>
      </c>
      <c r="V44" s="98" t="e">
        <f t="shared" si="6"/>
        <v>#NUM!</v>
      </c>
      <c r="W44" s="98" t="e">
        <f t="shared" si="7"/>
        <v>#NUM!</v>
      </c>
      <c r="X44" s="98" t="e">
        <f t="shared" si="8"/>
        <v>#NUM!</v>
      </c>
      <c r="Y44" s="98" t="e">
        <f t="shared" si="9"/>
        <v>#NUM!</v>
      </c>
      <c r="Z44" s="98" t="e">
        <f t="shared" si="10"/>
        <v>#NUM!</v>
      </c>
      <c r="AA44" s="98" t="e">
        <f t="shared" si="11"/>
        <v>#NUM!</v>
      </c>
      <c r="AB44" s="98" t="e">
        <f t="shared" si="12"/>
        <v>#NUM!</v>
      </c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</row>
    <row r="45" spans="1:150" ht="12.75">
      <c r="A45" s="23"/>
      <c r="B45" s="23"/>
      <c r="C45" s="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</row>
    <row r="46" spans="1:150" ht="12.75">
      <c r="A46" s="23"/>
      <c r="B46" s="23"/>
      <c r="C46" s="2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3"/>
      <c r="O46" s="26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</row>
    <row r="47" spans="1:150" ht="12.75">
      <c r="A47" s="23"/>
      <c r="B47" s="23"/>
      <c r="C47" s="2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3"/>
      <c r="O47" s="26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</row>
    <row r="48" spans="2:150" ht="12.75">
      <c r="B48" s="22"/>
      <c r="C48" s="22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2"/>
      <c r="O48" s="27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</row>
    <row r="49" spans="2:150" ht="12.75">
      <c r="B49" s="22"/>
      <c r="C49" s="2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2"/>
      <c r="O49" s="27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</row>
    <row r="50" spans="2:150" ht="12.75">
      <c r="B50" s="22"/>
      <c r="C50" s="2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2"/>
      <c r="O50" s="27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</row>
    <row r="51" spans="2:150" ht="12.75">
      <c r="B51" s="22"/>
      <c r="C51" s="22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2"/>
      <c r="O51" s="27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</row>
    <row r="52" spans="2:150" ht="12.75">
      <c r="B52" s="22"/>
      <c r="C52" s="22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2"/>
      <c r="O52" s="27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</row>
    <row r="53" spans="2:150" ht="12.75">
      <c r="B53" s="22"/>
      <c r="C53" s="22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2"/>
      <c r="O53" s="27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</row>
    <row r="54" spans="2:150" ht="12.75">
      <c r="B54" s="22"/>
      <c r="C54" s="22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2"/>
      <c r="O54" s="27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</row>
    <row r="55" spans="2:150" ht="12.75">
      <c r="B55" s="22"/>
      <c r="C55" s="22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2"/>
      <c r="O55" s="27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</row>
    <row r="56" spans="2:150" ht="12.75">
      <c r="B56" s="22"/>
      <c r="C56" s="22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2"/>
      <c r="O56" s="27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</row>
    <row r="57" spans="2:150" ht="12.75">
      <c r="B57" s="22"/>
      <c r="C57" s="22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2"/>
      <c r="O57" s="27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</row>
    <row r="58" spans="2:150" ht="12.75">
      <c r="B58" s="22"/>
      <c r="C58" s="22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2"/>
      <c r="O58" s="27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</row>
    <row r="59" spans="2:150" ht="12.75">
      <c r="B59" s="22"/>
      <c r="C59" s="22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2"/>
      <c r="O59" s="27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</row>
    <row r="60" spans="2:150" ht="12.75">
      <c r="B60" s="22"/>
      <c r="C60" s="22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2"/>
      <c r="O60" s="27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</row>
    <row r="61" spans="2:150" ht="12.75">
      <c r="B61" s="22"/>
      <c r="C61" s="22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2"/>
      <c r="O61" s="27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</row>
    <row r="62" spans="2:150" ht="12.75">
      <c r="B62" s="22"/>
      <c r="C62" s="22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2"/>
      <c r="O62" s="27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</row>
    <row r="63" spans="2:150" ht="12.75">
      <c r="B63" s="22"/>
      <c r="C63" s="22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2"/>
      <c r="O63" s="27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</row>
    <row r="64" spans="2:150" ht="12.75">
      <c r="B64" s="22"/>
      <c r="C64" s="22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2"/>
      <c r="O64" s="27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</row>
    <row r="65" spans="2:150" ht="12.75">
      <c r="B65" s="22"/>
      <c r="C65" s="22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2"/>
      <c r="O65" s="27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</row>
    <row r="66" spans="2:150" ht="12.75">
      <c r="B66" s="22"/>
      <c r="C66" s="22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2"/>
      <c r="O66" s="27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</row>
    <row r="67" spans="2:150" ht="12.75">
      <c r="B67" s="22"/>
      <c r="C67" s="22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2"/>
      <c r="O67" s="27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</row>
    <row r="68" spans="2:150" ht="12.75">
      <c r="B68" s="22"/>
      <c r="C68" s="22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2"/>
      <c r="O68" s="27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</row>
    <row r="69" spans="2:150" ht="12.75">
      <c r="B69" s="22"/>
      <c r="C69" s="22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2"/>
      <c r="O69" s="27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T46"/>
  <sheetViews>
    <sheetView zoomScalePageLayoutView="0" workbookViewId="0" topLeftCell="A1">
      <pane xSplit="5" ySplit="4" topLeftCell="F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F8" sqref="F8"/>
    </sheetView>
  </sheetViews>
  <sheetFormatPr defaultColWidth="9.00390625" defaultRowHeight="12.75"/>
  <cols>
    <col min="1" max="1" width="6.125" style="0" customWidth="1"/>
    <col min="2" max="2" width="8.125" style="0" bestFit="1" customWidth="1"/>
    <col min="3" max="3" width="12.25390625" style="0" bestFit="1" customWidth="1"/>
    <col min="4" max="4" width="7.00390625" style="3" bestFit="1" customWidth="1"/>
    <col min="5" max="5" width="7.625" style="3" bestFit="1" customWidth="1"/>
    <col min="6" max="6" width="5.875" style="3" bestFit="1" customWidth="1"/>
    <col min="7" max="7" width="6.75390625" style="3" bestFit="1" customWidth="1"/>
    <col min="8" max="13" width="6.75390625" style="3" customWidth="1"/>
    <col min="14" max="14" width="6.75390625" style="0" customWidth="1"/>
    <col min="15" max="15" width="6.75390625" style="3" hidden="1" customWidth="1"/>
    <col min="16" max="16" width="6.375" style="0" customWidth="1"/>
    <col min="17" max="17" width="9.00390625" style="0" bestFit="1" customWidth="1"/>
    <col min="18" max="18" width="6.375" style="0" bestFit="1" customWidth="1"/>
    <col min="19" max="19" width="8.625" style="0" customWidth="1"/>
    <col min="20" max="26" width="3.00390625" style="0" hidden="1" customWidth="1"/>
    <col min="27" max="27" width="9.125" style="0" hidden="1" customWidth="1"/>
    <col min="28" max="28" width="6.75390625" style="0" hidden="1" customWidth="1"/>
    <col min="29" max="29" width="4.125" style="0" hidden="1" customWidth="1"/>
    <col min="30" max="30" width="4.00390625" style="0" customWidth="1"/>
  </cols>
  <sheetData>
    <row r="1" spans="1:19" ht="15.75">
      <c r="A1" s="219" t="str">
        <f>'nejml žákyně 00 - 01'!A1</f>
        <v>Českomoravský pohár v běhu na lyžích - 2010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4.25">
      <c r="A2" s="220" t="s">
        <v>381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20" ht="94.5">
      <c r="A3" s="10"/>
      <c r="B3" s="10"/>
      <c r="C3" s="10"/>
      <c r="D3" s="11"/>
      <c r="E3" s="11"/>
      <c r="F3" s="12" t="str">
        <f>'nejml žákyně 00 - 01'!F3</f>
        <v>Nové Město na Moravě</v>
      </c>
      <c r="G3" s="12" t="str">
        <f>'nejml žákyně 00 - 01'!G3</f>
        <v>Hlinsko</v>
      </c>
      <c r="H3" s="12" t="str">
        <f>'nejml žákyně 00 - 01'!H3</f>
        <v>Svratka</v>
      </c>
      <c r="I3" s="12" t="str">
        <f>'nejml žákyně 00 - 01'!I3</f>
        <v>Česká Třebová</v>
      </c>
      <c r="J3" s="12" t="str">
        <f>'nejml žákyně 00 - 01'!J3</f>
        <v>Nové Město na Moravě</v>
      </c>
      <c r="K3" s="12" t="str">
        <f>'nejml žákyně 00 - 01'!K3</f>
        <v>Letohrad</v>
      </c>
      <c r="L3" s="12" t="str">
        <f>'nejml žákyně 00 - 01'!L3</f>
        <v>Klášterec</v>
      </c>
      <c r="M3" s="13" t="str">
        <f>'nejml žákyně 00 - 01'!M3</f>
        <v>Králíky</v>
      </c>
      <c r="N3" s="13" t="str">
        <f>'nejml žákyně 00 - 01'!N3</f>
        <v>Pohledec</v>
      </c>
      <c r="O3" s="13">
        <f>'nejml žákyně 00 - 01'!O3</f>
        <v>0</v>
      </c>
      <c r="P3" s="215" t="s">
        <v>0</v>
      </c>
      <c r="Q3" s="216"/>
      <c r="R3" s="217" t="s">
        <v>1</v>
      </c>
      <c r="S3" s="218"/>
      <c r="T3" s="5"/>
    </row>
    <row r="4" spans="1:28" s="3" customFormat="1" ht="12.7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>
        <f>'nejml žákyně 00 - 01'!F4</f>
        <v>40180</v>
      </c>
      <c r="G4" s="16">
        <f>'nejml žákyně 00 - 01'!G4</f>
        <v>40194</v>
      </c>
      <c r="H4" s="16">
        <f>'nejml žákyně 00 - 01'!H4</f>
        <v>40201</v>
      </c>
      <c r="I4" s="16">
        <f>'nejml žákyně 00 - 01'!I4</f>
        <v>40202</v>
      </c>
      <c r="J4" s="16">
        <f>'nejml žákyně 00 - 01'!J4</f>
        <v>40209</v>
      </c>
      <c r="K4" s="16">
        <f>'nejml žákyně 00 - 01'!K4</f>
        <v>40216</v>
      </c>
      <c r="L4" s="16">
        <f>'nejml žákyně 00 - 01'!L4</f>
        <v>40229</v>
      </c>
      <c r="M4" s="17">
        <f>'nejml žákyně 00 - 01'!M4</f>
        <v>40230</v>
      </c>
      <c r="N4" s="17">
        <f>'nejml žákyně 00 - 01'!N4</f>
        <v>40236</v>
      </c>
      <c r="O4" s="17">
        <f>'nejml žákyně 00 - 01'!O4</f>
        <v>0</v>
      </c>
      <c r="P4" s="89" t="str">
        <f>'nejm žáci  00 - 01'!P4</f>
        <v>celkem</v>
      </c>
      <c r="Q4" s="90" t="str">
        <f>'nejm žáci  00 - 01'!Q4</f>
        <v>započítané</v>
      </c>
      <c r="R4" s="90" t="str">
        <f>'nejm žáci  00 - 01'!R4</f>
        <v>celkem</v>
      </c>
      <c r="S4" s="90" t="str">
        <f>'nejm žáci  00 - 01'!S4</f>
        <v>započítané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</row>
    <row r="5" spans="1:44" ht="13.5" customHeight="1">
      <c r="A5" s="77" t="s">
        <v>211</v>
      </c>
      <c r="B5" s="190" t="s">
        <v>120</v>
      </c>
      <c r="C5" s="178" t="s">
        <v>100</v>
      </c>
      <c r="D5" s="181" t="s">
        <v>92</v>
      </c>
      <c r="E5" s="181">
        <v>1998</v>
      </c>
      <c r="F5" s="150">
        <v>14</v>
      </c>
      <c r="G5" s="150">
        <v>14</v>
      </c>
      <c r="H5" s="150"/>
      <c r="I5" s="150">
        <v>13</v>
      </c>
      <c r="J5" s="150">
        <v>13</v>
      </c>
      <c r="K5" s="150"/>
      <c r="L5" s="150"/>
      <c r="M5" s="150"/>
      <c r="N5" s="150">
        <v>14</v>
      </c>
      <c r="O5" s="151"/>
      <c r="P5" s="179">
        <f aca="true" t="shared" si="0" ref="P5:P30">O5+N5+M5+L5+K5+J5+I5+H5+G5+F5</f>
        <v>68</v>
      </c>
      <c r="Q5" s="115">
        <f aca="true" t="shared" si="1" ref="Q5:Q30">IF(R5&gt;S5,SUM(T5:Y5),P5)</f>
        <v>68</v>
      </c>
      <c r="R5" s="150">
        <f aca="true" t="shared" si="2" ref="R5:R30">COUNT(F5:O5)</f>
        <v>5</v>
      </c>
      <c r="S5" s="115">
        <f aca="true" t="shared" si="3" ref="S5:S30">IF(COUNT(F5:O5)&gt;=6,6,COUNT(F5:O5))</f>
        <v>5</v>
      </c>
      <c r="T5" s="98">
        <f aca="true" t="shared" si="4" ref="T5:T44">LARGE($F5:$O5,1)</f>
        <v>14</v>
      </c>
      <c r="U5" s="98">
        <f aca="true" t="shared" si="5" ref="U5:U44">LARGE($F5:$O5,2)</f>
        <v>14</v>
      </c>
      <c r="V5" s="98">
        <f aca="true" t="shared" si="6" ref="V5:V44">LARGE($F5:$O5,3)</f>
        <v>14</v>
      </c>
      <c r="W5" s="98">
        <f aca="true" t="shared" si="7" ref="W5:W44">LARGE($F5:$O5,4)</f>
        <v>13</v>
      </c>
      <c r="X5" s="98">
        <f aca="true" t="shared" si="8" ref="X5:X44">LARGE($F5:$O5,5)</f>
        <v>13</v>
      </c>
      <c r="Y5" s="98" t="e">
        <f aca="true" t="shared" si="9" ref="Y5:Y44">LARGE($F5:$O5,6)</f>
        <v>#NUM!</v>
      </c>
      <c r="Z5" s="98" t="e">
        <f aca="true" t="shared" si="10" ref="Z5:Z44">LARGE($F5:$O5,7)</f>
        <v>#NUM!</v>
      </c>
      <c r="AA5" s="98" t="e">
        <f>LARGE($F5:$O5,8)</f>
        <v>#NUM!</v>
      </c>
      <c r="AB5" s="98" t="e">
        <f>LARGE($F5:$O5,9)</f>
        <v>#NUM!</v>
      </c>
      <c r="AC5" s="162"/>
      <c r="AD5" s="162"/>
      <c r="AE5" s="163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133"/>
    </row>
    <row r="6" spans="1:46" ht="13.5" customHeight="1">
      <c r="A6" s="77" t="s">
        <v>212</v>
      </c>
      <c r="B6" s="183" t="s">
        <v>124</v>
      </c>
      <c r="C6" s="183" t="s">
        <v>161</v>
      </c>
      <c r="D6" s="184" t="s">
        <v>92</v>
      </c>
      <c r="E6" s="184">
        <v>1998</v>
      </c>
      <c r="F6" s="150">
        <v>8</v>
      </c>
      <c r="G6" s="150">
        <v>11</v>
      </c>
      <c r="H6" s="150">
        <v>10</v>
      </c>
      <c r="I6" s="150">
        <v>12</v>
      </c>
      <c r="J6" s="150">
        <v>9</v>
      </c>
      <c r="K6" s="150"/>
      <c r="L6" s="150"/>
      <c r="M6" s="150">
        <v>14</v>
      </c>
      <c r="N6" s="150">
        <v>10</v>
      </c>
      <c r="O6" s="151"/>
      <c r="P6" s="179">
        <f t="shared" si="0"/>
        <v>74</v>
      </c>
      <c r="Q6" s="115">
        <f t="shared" si="1"/>
        <v>66</v>
      </c>
      <c r="R6" s="150">
        <f t="shared" si="2"/>
        <v>7</v>
      </c>
      <c r="S6" s="115">
        <f t="shared" si="3"/>
        <v>6</v>
      </c>
      <c r="T6" s="98">
        <f t="shared" si="4"/>
        <v>14</v>
      </c>
      <c r="U6" s="98">
        <f t="shared" si="5"/>
        <v>12</v>
      </c>
      <c r="V6" s="98">
        <f t="shared" si="6"/>
        <v>11</v>
      </c>
      <c r="W6" s="98">
        <f t="shared" si="7"/>
        <v>10</v>
      </c>
      <c r="X6" s="98">
        <f t="shared" si="8"/>
        <v>10</v>
      </c>
      <c r="Y6" s="98">
        <f t="shared" si="9"/>
        <v>9</v>
      </c>
      <c r="Z6" s="98">
        <f t="shared" si="10"/>
        <v>8</v>
      </c>
      <c r="AA6" s="98" t="e">
        <f aca="true" t="shared" si="11" ref="AA6:AA44">LARGE($F6:$O6,8)</f>
        <v>#NUM!</v>
      </c>
      <c r="AB6" s="98" t="e">
        <f aca="true" t="shared" si="12" ref="AB6:AB44">LARGE($F6:$O6,9)</f>
        <v>#NUM!</v>
      </c>
      <c r="AC6" s="162"/>
      <c r="AD6" s="162"/>
      <c r="AE6" s="163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33"/>
      <c r="AT6" s="63"/>
    </row>
    <row r="7" spans="1:46" ht="13.5" customHeight="1">
      <c r="A7" s="77" t="s">
        <v>222</v>
      </c>
      <c r="B7" s="190" t="s">
        <v>119</v>
      </c>
      <c r="C7" s="178" t="s">
        <v>104</v>
      </c>
      <c r="D7" s="181" t="s">
        <v>51</v>
      </c>
      <c r="E7" s="181">
        <v>1998</v>
      </c>
      <c r="F7" s="150">
        <v>15</v>
      </c>
      <c r="G7" s="150">
        <v>15</v>
      </c>
      <c r="H7" s="150">
        <v>15</v>
      </c>
      <c r="I7" s="150">
        <v>15</v>
      </c>
      <c r="J7" s="150"/>
      <c r="K7" s="150"/>
      <c r="L7" s="150"/>
      <c r="M7" s="150"/>
      <c r="N7" s="150"/>
      <c r="O7" s="151"/>
      <c r="P7" s="179">
        <f t="shared" si="0"/>
        <v>60</v>
      </c>
      <c r="Q7" s="115">
        <f t="shared" si="1"/>
        <v>60</v>
      </c>
      <c r="R7" s="150">
        <f t="shared" si="2"/>
        <v>4</v>
      </c>
      <c r="S7" s="115">
        <f t="shared" si="3"/>
        <v>4</v>
      </c>
      <c r="T7" s="98">
        <f t="shared" si="4"/>
        <v>15</v>
      </c>
      <c r="U7" s="98">
        <f t="shared" si="5"/>
        <v>15</v>
      </c>
      <c r="V7" s="98">
        <f t="shared" si="6"/>
        <v>15</v>
      </c>
      <c r="W7" s="98">
        <f t="shared" si="7"/>
        <v>15</v>
      </c>
      <c r="X7" s="98" t="e">
        <f t="shared" si="8"/>
        <v>#NUM!</v>
      </c>
      <c r="Y7" s="98" t="e">
        <f t="shared" si="9"/>
        <v>#NUM!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  <c r="AC7" s="162"/>
      <c r="AD7" s="162"/>
      <c r="AE7" s="163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133"/>
      <c r="AT7" s="140"/>
    </row>
    <row r="8" spans="1:46" ht="13.5" customHeight="1">
      <c r="A8" s="77" t="s">
        <v>223</v>
      </c>
      <c r="B8" s="57" t="s">
        <v>63</v>
      </c>
      <c r="C8" s="91" t="s">
        <v>311</v>
      </c>
      <c r="D8" s="60" t="s">
        <v>56</v>
      </c>
      <c r="E8" s="60">
        <v>1999</v>
      </c>
      <c r="F8" s="60"/>
      <c r="G8" s="60">
        <v>9</v>
      </c>
      <c r="H8" s="60">
        <v>7</v>
      </c>
      <c r="I8" s="60">
        <v>10</v>
      </c>
      <c r="J8" s="60"/>
      <c r="K8" s="60">
        <v>12</v>
      </c>
      <c r="L8" s="60"/>
      <c r="M8" s="60">
        <v>12</v>
      </c>
      <c r="N8" s="60">
        <v>8</v>
      </c>
      <c r="O8" s="85"/>
      <c r="P8" s="114">
        <f t="shared" si="0"/>
        <v>58</v>
      </c>
      <c r="Q8" s="115">
        <f t="shared" si="1"/>
        <v>58</v>
      </c>
      <c r="R8" s="60">
        <f t="shared" si="2"/>
        <v>6</v>
      </c>
      <c r="S8" s="86">
        <f t="shared" si="3"/>
        <v>6</v>
      </c>
      <c r="T8" s="98">
        <f t="shared" si="4"/>
        <v>12</v>
      </c>
      <c r="U8" s="98">
        <f t="shared" si="5"/>
        <v>12</v>
      </c>
      <c r="V8" s="98">
        <f t="shared" si="6"/>
        <v>10</v>
      </c>
      <c r="W8" s="98">
        <f t="shared" si="7"/>
        <v>9</v>
      </c>
      <c r="X8" s="98">
        <f t="shared" si="8"/>
        <v>8</v>
      </c>
      <c r="Y8" s="98">
        <f t="shared" si="9"/>
        <v>7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162"/>
      <c r="AD8" s="162"/>
      <c r="AE8" s="163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133"/>
      <c r="AT8" s="140"/>
    </row>
    <row r="9" spans="1:46" ht="13.5" customHeight="1">
      <c r="A9" s="77" t="s">
        <v>225</v>
      </c>
      <c r="B9" s="91" t="s">
        <v>8</v>
      </c>
      <c r="C9" s="56" t="s">
        <v>158</v>
      </c>
      <c r="D9" s="60" t="s">
        <v>57</v>
      </c>
      <c r="E9" s="60">
        <v>1998</v>
      </c>
      <c r="F9" s="60"/>
      <c r="G9" s="60"/>
      <c r="H9" s="60"/>
      <c r="I9" s="60"/>
      <c r="J9" s="60"/>
      <c r="K9" s="60">
        <v>15</v>
      </c>
      <c r="L9" s="60">
        <v>14</v>
      </c>
      <c r="M9" s="60">
        <v>15</v>
      </c>
      <c r="N9" s="60">
        <v>12</v>
      </c>
      <c r="O9" s="85"/>
      <c r="P9" s="114">
        <f t="shared" si="0"/>
        <v>56</v>
      </c>
      <c r="Q9" s="115">
        <f t="shared" si="1"/>
        <v>56</v>
      </c>
      <c r="R9" s="60">
        <f t="shared" si="2"/>
        <v>4</v>
      </c>
      <c r="S9" s="86">
        <f t="shared" si="3"/>
        <v>4</v>
      </c>
      <c r="T9" s="98">
        <f t="shared" si="4"/>
        <v>15</v>
      </c>
      <c r="U9" s="98">
        <f t="shared" si="5"/>
        <v>15</v>
      </c>
      <c r="V9" s="98">
        <f t="shared" si="6"/>
        <v>14</v>
      </c>
      <c r="W9" s="98">
        <f t="shared" si="7"/>
        <v>12</v>
      </c>
      <c r="X9" s="98" t="e">
        <f t="shared" si="8"/>
        <v>#NUM!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162"/>
      <c r="AD9" s="162"/>
      <c r="AE9" s="163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133"/>
      <c r="AT9" s="140"/>
    </row>
    <row r="10" spans="1:46" ht="13.5" customHeight="1">
      <c r="A10" s="77" t="s">
        <v>213</v>
      </c>
      <c r="B10" s="91" t="s">
        <v>121</v>
      </c>
      <c r="C10" s="91" t="s">
        <v>94</v>
      </c>
      <c r="D10" s="58" t="s">
        <v>78</v>
      </c>
      <c r="E10" s="58">
        <v>1999</v>
      </c>
      <c r="F10" s="60">
        <v>7</v>
      </c>
      <c r="G10" s="60"/>
      <c r="H10" s="60">
        <v>9</v>
      </c>
      <c r="I10" s="60">
        <v>9</v>
      </c>
      <c r="J10" s="60">
        <v>10</v>
      </c>
      <c r="K10" s="60"/>
      <c r="L10" s="150"/>
      <c r="M10" s="150"/>
      <c r="N10" s="193">
        <v>11</v>
      </c>
      <c r="O10" s="151"/>
      <c r="P10" s="114">
        <f t="shared" si="0"/>
        <v>46</v>
      </c>
      <c r="Q10" s="115">
        <f t="shared" si="1"/>
        <v>46</v>
      </c>
      <c r="R10" s="60">
        <f t="shared" si="2"/>
        <v>5</v>
      </c>
      <c r="S10" s="86">
        <f t="shared" si="3"/>
        <v>5</v>
      </c>
      <c r="T10" s="98">
        <f t="shared" si="4"/>
        <v>11</v>
      </c>
      <c r="U10" s="98">
        <f t="shared" si="5"/>
        <v>10</v>
      </c>
      <c r="V10" s="98">
        <f t="shared" si="6"/>
        <v>9</v>
      </c>
      <c r="W10" s="98">
        <f t="shared" si="7"/>
        <v>9</v>
      </c>
      <c r="X10" s="98">
        <f t="shared" si="8"/>
        <v>7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162"/>
      <c r="AD10" s="162"/>
      <c r="AE10" s="163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133"/>
      <c r="AT10" s="140"/>
    </row>
    <row r="11" spans="1:46" ht="13.5" customHeight="1">
      <c r="A11" s="77" t="s">
        <v>217</v>
      </c>
      <c r="B11" s="57" t="s">
        <v>74</v>
      </c>
      <c r="C11" s="56" t="s">
        <v>123</v>
      </c>
      <c r="D11" s="60" t="s">
        <v>56</v>
      </c>
      <c r="E11" s="60">
        <v>1998</v>
      </c>
      <c r="F11" s="60">
        <v>6</v>
      </c>
      <c r="G11" s="60">
        <v>12</v>
      </c>
      <c r="H11" s="60"/>
      <c r="I11" s="60"/>
      <c r="J11" s="60"/>
      <c r="K11" s="60">
        <v>9</v>
      </c>
      <c r="L11" s="60"/>
      <c r="M11" s="60">
        <v>11</v>
      </c>
      <c r="N11" s="60">
        <v>7</v>
      </c>
      <c r="O11" s="85"/>
      <c r="P11" s="114">
        <f t="shared" si="0"/>
        <v>45</v>
      </c>
      <c r="Q11" s="115">
        <f t="shared" si="1"/>
        <v>45</v>
      </c>
      <c r="R11" s="60">
        <f t="shared" si="2"/>
        <v>5</v>
      </c>
      <c r="S11" s="86">
        <f t="shared" si="3"/>
        <v>5</v>
      </c>
      <c r="T11" s="98">
        <f t="shared" si="4"/>
        <v>12</v>
      </c>
      <c r="U11" s="98">
        <f t="shared" si="5"/>
        <v>11</v>
      </c>
      <c r="V11" s="98">
        <f t="shared" si="6"/>
        <v>9</v>
      </c>
      <c r="W11" s="98">
        <f t="shared" si="7"/>
        <v>7</v>
      </c>
      <c r="X11" s="98">
        <f t="shared" si="8"/>
        <v>6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162"/>
      <c r="AD11" s="162"/>
      <c r="AE11" s="163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133"/>
      <c r="AS11" s="22"/>
      <c r="AT11" s="141"/>
    </row>
    <row r="12" spans="1:46" ht="13.5" customHeight="1">
      <c r="A12" s="77" t="s">
        <v>183</v>
      </c>
      <c r="B12" s="91" t="s">
        <v>118</v>
      </c>
      <c r="C12" s="56" t="s">
        <v>104</v>
      </c>
      <c r="D12" s="58" t="s">
        <v>51</v>
      </c>
      <c r="E12" s="58">
        <v>1998</v>
      </c>
      <c r="F12" s="60">
        <v>13</v>
      </c>
      <c r="G12" s="60"/>
      <c r="H12" s="60">
        <v>14</v>
      </c>
      <c r="I12" s="60">
        <v>14</v>
      </c>
      <c r="J12" s="60"/>
      <c r="K12" s="60"/>
      <c r="L12" s="60"/>
      <c r="M12" s="60"/>
      <c r="N12" s="57"/>
      <c r="O12" s="85"/>
      <c r="P12" s="114">
        <f t="shared" si="0"/>
        <v>41</v>
      </c>
      <c r="Q12" s="115">
        <f t="shared" si="1"/>
        <v>41</v>
      </c>
      <c r="R12" s="60">
        <f t="shared" si="2"/>
        <v>3</v>
      </c>
      <c r="S12" s="86">
        <f t="shared" si="3"/>
        <v>3</v>
      </c>
      <c r="T12" s="98">
        <f t="shared" si="4"/>
        <v>14</v>
      </c>
      <c r="U12" s="98">
        <f t="shared" si="5"/>
        <v>14</v>
      </c>
      <c r="V12" s="98">
        <f t="shared" si="6"/>
        <v>13</v>
      </c>
      <c r="W12" s="98" t="e">
        <f t="shared" si="7"/>
        <v>#NUM!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162"/>
      <c r="AD12" s="162"/>
      <c r="AE12" s="163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133"/>
      <c r="AS12" s="22"/>
      <c r="AT12" s="141"/>
    </row>
    <row r="13" spans="1:46" ht="13.5" customHeight="1">
      <c r="A13" s="77" t="s">
        <v>235</v>
      </c>
      <c r="B13" s="91" t="s">
        <v>63</v>
      </c>
      <c r="C13" s="91" t="s">
        <v>159</v>
      </c>
      <c r="D13" s="60" t="s">
        <v>56</v>
      </c>
      <c r="E13" s="60">
        <v>1999</v>
      </c>
      <c r="F13" s="60"/>
      <c r="G13" s="60">
        <v>13</v>
      </c>
      <c r="H13" s="60">
        <v>8</v>
      </c>
      <c r="I13" s="60"/>
      <c r="J13" s="60"/>
      <c r="K13" s="60">
        <v>10</v>
      </c>
      <c r="L13" s="150"/>
      <c r="M13" s="150"/>
      <c r="N13" s="193">
        <v>9</v>
      </c>
      <c r="O13" s="151"/>
      <c r="P13" s="114">
        <f t="shared" si="0"/>
        <v>40</v>
      </c>
      <c r="Q13" s="115">
        <f t="shared" si="1"/>
        <v>40</v>
      </c>
      <c r="R13" s="60">
        <f t="shared" si="2"/>
        <v>4</v>
      </c>
      <c r="S13" s="86">
        <f t="shared" si="3"/>
        <v>4</v>
      </c>
      <c r="T13" s="98">
        <f t="shared" si="4"/>
        <v>13</v>
      </c>
      <c r="U13" s="98">
        <f t="shared" si="5"/>
        <v>10</v>
      </c>
      <c r="V13" s="98">
        <f t="shared" si="6"/>
        <v>9</v>
      </c>
      <c r="W13" s="98">
        <f t="shared" si="7"/>
        <v>8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16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133"/>
      <c r="AS13" s="22"/>
      <c r="AT13" s="140"/>
    </row>
    <row r="14" spans="1:46" ht="13.5" customHeight="1">
      <c r="A14" s="77" t="s">
        <v>487</v>
      </c>
      <c r="B14" s="57" t="s">
        <v>18</v>
      </c>
      <c r="C14" s="57" t="s">
        <v>307</v>
      </c>
      <c r="D14" s="60" t="s">
        <v>57</v>
      </c>
      <c r="E14" s="60">
        <v>1998</v>
      </c>
      <c r="F14" s="60"/>
      <c r="G14" s="60"/>
      <c r="H14" s="60">
        <v>11</v>
      </c>
      <c r="I14" s="60"/>
      <c r="J14" s="60"/>
      <c r="K14" s="60">
        <v>14</v>
      </c>
      <c r="L14" s="60">
        <v>12</v>
      </c>
      <c r="M14" s="60"/>
      <c r="N14" s="57"/>
      <c r="O14" s="85"/>
      <c r="P14" s="114">
        <f t="shared" si="0"/>
        <v>37</v>
      </c>
      <c r="Q14" s="115">
        <f t="shared" si="1"/>
        <v>37</v>
      </c>
      <c r="R14" s="60">
        <f t="shared" si="2"/>
        <v>3</v>
      </c>
      <c r="S14" s="86">
        <f t="shared" si="3"/>
        <v>3</v>
      </c>
      <c r="T14" s="98">
        <f t="shared" si="4"/>
        <v>14</v>
      </c>
      <c r="U14" s="98">
        <f t="shared" si="5"/>
        <v>12</v>
      </c>
      <c r="V14" s="98">
        <f t="shared" si="6"/>
        <v>11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16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133"/>
      <c r="AS14" s="22"/>
      <c r="AT14" s="140"/>
    </row>
    <row r="15" spans="1:46" ht="13.5" customHeight="1">
      <c r="A15" s="77" t="s">
        <v>487</v>
      </c>
      <c r="B15" s="57" t="s">
        <v>44</v>
      </c>
      <c r="C15" s="57" t="s">
        <v>306</v>
      </c>
      <c r="D15" s="60" t="s">
        <v>57</v>
      </c>
      <c r="E15" s="60">
        <v>1998</v>
      </c>
      <c r="F15" s="60"/>
      <c r="G15" s="60"/>
      <c r="H15" s="60"/>
      <c r="I15" s="60">
        <v>11</v>
      </c>
      <c r="J15" s="60"/>
      <c r="K15" s="60"/>
      <c r="L15" s="60">
        <v>13</v>
      </c>
      <c r="M15" s="60">
        <v>13</v>
      </c>
      <c r="N15" s="60"/>
      <c r="O15" s="85"/>
      <c r="P15" s="114">
        <f t="shared" si="0"/>
        <v>37</v>
      </c>
      <c r="Q15" s="115">
        <f t="shared" si="1"/>
        <v>37</v>
      </c>
      <c r="R15" s="60">
        <f t="shared" si="2"/>
        <v>3</v>
      </c>
      <c r="S15" s="86">
        <f t="shared" si="3"/>
        <v>3</v>
      </c>
      <c r="T15" s="98">
        <f t="shared" si="4"/>
        <v>13</v>
      </c>
      <c r="U15" s="98">
        <f t="shared" si="5"/>
        <v>13</v>
      </c>
      <c r="V15" s="98">
        <f t="shared" si="6"/>
        <v>11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16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133"/>
      <c r="AS15" s="22"/>
      <c r="AT15" s="140"/>
    </row>
    <row r="16" spans="1:46" ht="13.5" customHeight="1">
      <c r="A16" s="77" t="s">
        <v>238</v>
      </c>
      <c r="B16" s="91" t="s">
        <v>17</v>
      </c>
      <c r="C16" s="56" t="s">
        <v>109</v>
      </c>
      <c r="D16" s="58" t="s">
        <v>102</v>
      </c>
      <c r="E16" s="58">
        <v>1998</v>
      </c>
      <c r="F16" s="60"/>
      <c r="G16" s="60"/>
      <c r="H16" s="60">
        <v>13</v>
      </c>
      <c r="I16" s="60"/>
      <c r="J16" s="60">
        <v>15</v>
      </c>
      <c r="K16" s="60"/>
      <c r="L16" s="60"/>
      <c r="M16" s="60"/>
      <c r="N16" s="60"/>
      <c r="O16" s="85"/>
      <c r="P16" s="114">
        <f t="shared" si="0"/>
        <v>28</v>
      </c>
      <c r="Q16" s="115">
        <f t="shared" si="1"/>
        <v>28</v>
      </c>
      <c r="R16" s="60">
        <f t="shared" si="2"/>
        <v>2</v>
      </c>
      <c r="S16" s="86">
        <f t="shared" si="3"/>
        <v>2</v>
      </c>
      <c r="T16" s="98">
        <f t="shared" si="4"/>
        <v>15</v>
      </c>
      <c r="U16" s="98">
        <f t="shared" si="5"/>
        <v>13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16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33"/>
      <c r="AS16" s="22"/>
      <c r="AT16" s="140"/>
    </row>
    <row r="17" spans="1:46" ht="13.5" customHeight="1">
      <c r="A17" s="77" t="s">
        <v>226</v>
      </c>
      <c r="B17" s="91" t="s">
        <v>156</v>
      </c>
      <c r="C17" s="56" t="s">
        <v>157</v>
      </c>
      <c r="D17" s="60" t="s">
        <v>57</v>
      </c>
      <c r="E17" s="60">
        <v>1998</v>
      </c>
      <c r="F17" s="60"/>
      <c r="G17" s="60"/>
      <c r="H17" s="60">
        <v>12</v>
      </c>
      <c r="I17" s="60"/>
      <c r="J17" s="60"/>
      <c r="K17" s="60"/>
      <c r="L17" s="60">
        <v>15</v>
      </c>
      <c r="M17" s="60"/>
      <c r="N17" s="57"/>
      <c r="O17" s="85"/>
      <c r="P17" s="114">
        <f t="shared" si="0"/>
        <v>27</v>
      </c>
      <c r="Q17" s="115">
        <f t="shared" si="1"/>
        <v>27</v>
      </c>
      <c r="R17" s="60">
        <f t="shared" si="2"/>
        <v>2</v>
      </c>
      <c r="S17" s="86">
        <f t="shared" si="3"/>
        <v>2</v>
      </c>
      <c r="T17" s="98">
        <f t="shared" si="4"/>
        <v>15</v>
      </c>
      <c r="U17" s="98">
        <f t="shared" si="5"/>
        <v>12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16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33"/>
      <c r="AS17" s="22"/>
      <c r="AT17" s="63"/>
    </row>
    <row r="18" spans="1:46" ht="13.5" customHeight="1">
      <c r="A18" s="77" t="s">
        <v>219</v>
      </c>
      <c r="B18" s="57" t="s">
        <v>46</v>
      </c>
      <c r="C18" s="57" t="s">
        <v>463</v>
      </c>
      <c r="D18" s="60" t="s">
        <v>92</v>
      </c>
      <c r="E18" s="60">
        <v>1998</v>
      </c>
      <c r="F18" s="60"/>
      <c r="G18" s="60"/>
      <c r="H18" s="60"/>
      <c r="I18" s="60"/>
      <c r="J18" s="60">
        <v>12</v>
      </c>
      <c r="K18" s="60">
        <v>13</v>
      </c>
      <c r="L18" s="60"/>
      <c r="M18" s="60"/>
      <c r="N18" s="57"/>
      <c r="O18" s="85"/>
      <c r="P18" s="114">
        <f t="shared" si="0"/>
        <v>25</v>
      </c>
      <c r="Q18" s="115">
        <f t="shared" si="1"/>
        <v>25</v>
      </c>
      <c r="R18" s="60">
        <f t="shared" si="2"/>
        <v>2</v>
      </c>
      <c r="S18" s="86">
        <f t="shared" si="3"/>
        <v>2</v>
      </c>
      <c r="T18" s="98">
        <f t="shared" si="4"/>
        <v>13</v>
      </c>
      <c r="U18" s="98">
        <f t="shared" si="5"/>
        <v>12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16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133"/>
      <c r="AT18" s="63"/>
    </row>
    <row r="19" spans="1:46" ht="13.5" customHeight="1">
      <c r="A19" s="77" t="s">
        <v>224</v>
      </c>
      <c r="B19" s="91" t="s">
        <v>20</v>
      </c>
      <c r="C19" s="56" t="s">
        <v>62</v>
      </c>
      <c r="D19" s="58" t="s">
        <v>78</v>
      </c>
      <c r="E19" s="58">
        <v>1998</v>
      </c>
      <c r="F19" s="60"/>
      <c r="G19" s="60">
        <v>10</v>
      </c>
      <c r="H19" s="60"/>
      <c r="I19" s="60"/>
      <c r="J19" s="60">
        <v>8</v>
      </c>
      <c r="K19" s="60"/>
      <c r="L19" s="60"/>
      <c r="M19" s="60"/>
      <c r="N19" s="60"/>
      <c r="O19" s="85"/>
      <c r="P19" s="114">
        <f t="shared" si="0"/>
        <v>18</v>
      </c>
      <c r="Q19" s="115">
        <f t="shared" si="1"/>
        <v>18</v>
      </c>
      <c r="R19" s="60">
        <f t="shared" si="2"/>
        <v>2</v>
      </c>
      <c r="S19" s="86">
        <f t="shared" si="3"/>
        <v>2</v>
      </c>
      <c r="T19" s="98">
        <f t="shared" si="4"/>
        <v>10</v>
      </c>
      <c r="U19" s="98">
        <f t="shared" si="5"/>
        <v>8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C19" s="16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134"/>
      <c r="AT19" s="63"/>
    </row>
    <row r="20" spans="1:46" ht="13.5" customHeight="1">
      <c r="A20" s="77" t="s">
        <v>239</v>
      </c>
      <c r="B20" s="57" t="s">
        <v>32</v>
      </c>
      <c r="C20" s="57" t="s">
        <v>373</v>
      </c>
      <c r="D20" s="60" t="s">
        <v>167</v>
      </c>
      <c r="E20" s="60">
        <v>1998</v>
      </c>
      <c r="F20" s="60">
        <v>5</v>
      </c>
      <c r="G20" s="60"/>
      <c r="H20" s="60"/>
      <c r="I20" s="60"/>
      <c r="J20" s="60"/>
      <c r="K20" s="60">
        <v>11</v>
      </c>
      <c r="L20" s="60"/>
      <c r="M20" s="60"/>
      <c r="N20" s="60"/>
      <c r="O20" s="85"/>
      <c r="P20" s="114">
        <f t="shared" si="0"/>
        <v>16</v>
      </c>
      <c r="Q20" s="115">
        <f t="shared" si="1"/>
        <v>16</v>
      </c>
      <c r="R20" s="60">
        <f t="shared" si="2"/>
        <v>2</v>
      </c>
      <c r="S20" s="86">
        <f t="shared" si="3"/>
        <v>2</v>
      </c>
      <c r="T20" s="98">
        <f t="shared" si="4"/>
        <v>11</v>
      </c>
      <c r="U20" s="98">
        <f t="shared" si="5"/>
        <v>5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C20" s="16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T20" s="63"/>
    </row>
    <row r="21" spans="1:46" ht="13.5" customHeight="1">
      <c r="A21" s="77" t="s">
        <v>232</v>
      </c>
      <c r="B21" s="91" t="s">
        <v>74</v>
      </c>
      <c r="C21" s="91" t="s">
        <v>588</v>
      </c>
      <c r="D21" s="60" t="s">
        <v>78</v>
      </c>
      <c r="E21" s="60">
        <v>1999</v>
      </c>
      <c r="F21" s="60"/>
      <c r="G21" s="60"/>
      <c r="H21" s="60"/>
      <c r="I21" s="60"/>
      <c r="J21" s="60"/>
      <c r="K21" s="60"/>
      <c r="L21" s="60"/>
      <c r="M21" s="60"/>
      <c r="N21" s="60">
        <v>15</v>
      </c>
      <c r="O21" s="85"/>
      <c r="P21" s="114">
        <f t="shared" si="0"/>
        <v>15</v>
      </c>
      <c r="Q21" s="115">
        <f t="shared" si="1"/>
        <v>15</v>
      </c>
      <c r="R21" s="60">
        <f t="shared" si="2"/>
        <v>1</v>
      </c>
      <c r="S21" s="86">
        <f t="shared" si="3"/>
        <v>1</v>
      </c>
      <c r="T21" s="98">
        <f t="shared" si="4"/>
        <v>15</v>
      </c>
      <c r="U21" s="98" t="e">
        <f t="shared" si="5"/>
        <v>#NUM!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C21" s="16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T21" s="63"/>
    </row>
    <row r="22" spans="1:43" ht="13.5" customHeight="1">
      <c r="A22" s="77" t="s">
        <v>241</v>
      </c>
      <c r="B22" s="91" t="s">
        <v>22</v>
      </c>
      <c r="C22" s="56" t="s">
        <v>122</v>
      </c>
      <c r="D22" s="58" t="s">
        <v>92</v>
      </c>
      <c r="E22" s="58">
        <v>1998</v>
      </c>
      <c r="F22" s="60"/>
      <c r="G22" s="60"/>
      <c r="H22" s="60"/>
      <c r="I22" s="60"/>
      <c r="J22" s="60">
        <v>14</v>
      </c>
      <c r="K22" s="60"/>
      <c r="L22" s="60"/>
      <c r="M22" s="60"/>
      <c r="N22" s="57"/>
      <c r="O22" s="85"/>
      <c r="P22" s="114">
        <f t="shared" si="0"/>
        <v>14</v>
      </c>
      <c r="Q22" s="115">
        <f t="shared" si="1"/>
        <v>14</v>
      </c>
      <c r="R22" s="60">
        <f t="shared" si="2"/>
        <v>1</v>
      </c>
      <c r="S22" s="86">
        <f t="shared" si="3"/>
        <v>1</v>
      </c>
      <c r="T22" s="98">
        <f t="shared" si="4"/>
        <v>14</v>
      </c>
      <c r="U22" s="98" t="e">
        <f t="shared" si="5"/>
        <v>#NUM!</v>
      </c>
      <c r="V22" s="98" t="e">
        <f t="shared" si="6"/>
        <v>#NUM!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C22" s="16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ht="13.5" customHeight="1">
      <c r="A23" s="77" t="s">
        <v>242</v>
      </c>
      <c r="B23" s="57" t="s">
        <v>46</v>
      </c>
      <c r="C23" s="57" t="s">
        <v>589</v>
      </c>
      <c r="D23" s="60" t="s">
        <v>590</v>
      </c>
      <c r="E23" s="60">
        <v>1998</v>
      </c>
      <c r="F23" s="60"/>
      <c r="G23" s="60"/>
      <c r="H23" s="60"/>
      <c r="I23" s="60"/>
      <c r="J23" s="60"/>
      <c r="K23" s="60"/>
      <c r="L23" s="60"/>
      <c r="M23" s="60"/>
      <c r="N23" s="60">
        <v>13</v>
      </c>
      <c r="O23" s="85"/>
      <c r="P23" s="114">
        <f t="shared" si="0"/>
        <v>13</v>
      </c>
      <c r="Q23" s="115">
        <f t="shared" si="1"/>
        <v>13</v>
      </c>
      <c r="R23" s="60">
        <f t="shared" si="2"/>
        <v>1</v>
      </c>
      <c r="S23" s="86">
        <f t="shared" si="3"/>
        <v>1</v>
      </c>
      <c r="T23" s="98">
        <f t="shared" si="4"/>
        <v>13</v>
      </c>
      <c r="U23" s="98" t="e">
        <f t="shared" si="5"/>
        <v>#NUM!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  <c r="AC23" s="16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ht="13.5" customHeight="1">
      <c r="A24" s="77" t="s">
        <v>243</v>
      </c>
      <c r="B24" s="92" t="s">
        <v>197</v>
      </c>
      <c r="C24" s="87" t="s">
        <v>370</v>
      </c>
      <c r="D24" s="60" t="s">
        <v>286</v>
      </c>
      <c r="E24" s="60">
        <v>1998</v>
      </c>
      <c r="F24" s="60">
        <v>12</v>
      </c>
      <c r="G24" s="60"/>
      <c r="H24" s="60"/>
      <c r="I24" s="60"/>
      <c r="J24" s="60"/>
      <c r="K24" s="60"/>
      <c r="L24" s="60"/>
      <c r="M24" s="60"/>
      <c r="N24" s="60"/>
      <c r="O24" s="85"/>
      <c r="P24" s="114">
        <f t="shared" si="0"/>
        <v>12</v>
      </c>
      <c r="Q24" s="115">
        <f t="shared" si="1"/>
        <v>12</v>
      </c>
      <c r="R24" s="60">
        <f t="shared" si="2"/>
        <v>1</v>
      </c>
      <c r="S24" s="86">
        <f t="shared" si="3"/>
        <v>1</v>
      </c>
      <c r="T24" s="98">
        <f t="shared" si="4"/>
        <v>12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  <c r="AC24" s="16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ht="13.5" customHeight="1">
      <c r="A25" s="77" t="s">
        <v>557</v>
      </c>
      <c r="B25" s="92" t="s">
        <v>22</v>
      </c>
      <c r="C25" s="87" t="s">
        <v>371</v>
      </c>
      <c r="D25" s="60" t="s">
        <v>364</v>
      </c>
      <c r="E25" s="60">
        <v>1998</v>
      </c>
      <c r="F25" s="60">
        <v>11</v>
      </c>
      <c r="G25" s="60"/>
      <c r="H25" s="60"/>
      <c r="I25" s="60"/>
      <c r="J25" s="60"/>
      <c r="K25" s="60"/>
      <c r="L25" s="60"/>
      <c r="M25" s="60"/>
      <c r="N25" s="60"/>
      <c r="O25" s="85"/>
      <c r="P25" s="114">
        <f t="shared" si="0"/>
        <v>11</v>
      </c>
      <c r="Q25" s="115">
        <f t="shared" si="1"/>
        <v>11</v>
      </c>
      <c r="R25" s="60">
        <f t="shared" si="2"/>
        <v>1</v>
      </c>
      <c r="S25" s="86">
        <f t="shared" si="3"/>
        <v>1</v>
      </c>
      <c r="T25" s="98">
        <f t="shared" si="4"/>
        <v>11</v>
      </c>
      <c r="U25" s="98" t="e">
        <f t="shared" si="5"/>
        <v>#NUM!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  <c r="AC25" s="16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ht="13.5" customHeight="1">
      <c r="A26" s="77" t="s">
        <v>557</v>
      </c>
      <c r="B26" s="56" t="s">
        <v>43</v>
      </c>
      <c r="C26" s="56" t="s">
        <v>162</v>
      </c>
      <c r="D26" s="60" t="s">
        <v>92</v>
      </c>
      <c r="E26" s="60">
        <v>1998</v>
      </c>
      <c r="F26" s="60"/>
      <c r="G26" s="60"/>
      <c r="H26" s="60"/>
      <c r="I26" s="86"/>
      <c r="J26" s="86">
        <v>11</v>
      </c>
      <c r="K26" s="86"/>
      <c r="L26" s="60"/>
      <c r="M26" s="60"/>
      <c r="N26" s="60"/>
      <c r="O26" s="85"/>
      <c r="P26" s="114">
        <f t="shared" si="0"/>
        <v>11</v>
      </c>
      <c r="Q26" s="115">
        <f t="shared" si="1"/>
        <v>11</v>
      </c>
      <c r="R26" s="60">
        <f t="shared" si="2"/>
        <v>1</v>
      </c>
      <c r="S26" s="86">
        <f t="shared" si="3"/>
        <v>1</v>
      </c>
      <c r="T26" s="98">
        <f t="shared" si="4"/>
        <v>11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  <c r="AC26" s="16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ht="13.5" customHeight="1">
      <c r="A27" s="77" t="s">
        <v>557</v>
      </c>
      <c r="B27" s="91" t="s">
        <v>22</v>
      </c>
      <c r="C27" s="91" t="s">
        <v>494</v>
      </c>
      <c r="D27" s="60" t="s">
        <v>496</v>
      </c>
      <c r="E27" s="60">
        <v>1999</v>
      </c>
      <c r="F27" s="60"/>
      <c r="G27" s="60"/>
      <c r="H27" s="60"/>
      <c r="I27" s="150"/>
      <c r="J27" s="150"/>
      <c r="K27" s="60"/>
      <c r="L27" s="60">
        <v>11</v>
      </c>
      <c r="M27" s="117"/>
      <c r="N27" s="150"/>
      <c r="O27" s="151"/>
      <c r="P27" s="114">
        <f t="shared" si="0"/>
        <v>11</v>
      </c>
      <c r="Q27" s="115">
        <f t="shared" si="1"/>
        <v>11</v>
      </c>
      <c r="R27" s="60">
        <f t="shared" si="2"/>
        <v>1</v>
      </c>
      <c r="S27" s="86">
        <f t="shared" si="3"/>
        <v>1</v>
      </c>
      <c r="T27" s="98">
        <f t="shared" si="4"/>
        <v>11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  <c r="AC27" s="16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 ht="13.5" customHeight="1">
      <c r="A28" s="77" t="s">
        <v>247</v>
      </c>
      <c r="B28" s="57" t="s">
        <v>43</v>
      </c>
      <c r="C28" s="56" t="s">
        <v>160</v>
      </c>
      <c r="D28" s="60" t="s">
        <v>102</v>
      </c>
      <c r="E28" s="60">
        <v>1998</v>
      </c>
      <c r="F28" s="60">
        <v>10</v>
      </c>
      <c r="G28" s="60"/>
      <c r="H28" s="60"/>
      <c r="I28" s="60"/>
      <c r="J28" s="60"/>
      <c r="K28" s="60"/>
      <c r="L28" s="60"/>
      <c r="M28" s="117"/>
      <c r="N28" s="60"/>
      <c r="O28" s="85"/>
      <c r="P28" s="114">
        <f t="shared" si="0"/>
        <v>10</v>
      </c>
      <c r="Q28" s="115">
        <f t="shared" si="1"/>
        <v>10</v>
      </c>
      <c r="R28" s="60">
        <f t="shared" si="2"/>
        <v>1</v>
      </c>
      <c r="S28" s="86">
        <f t="shared" si="3"/>
        <v>1</v>
      </c>
      <c r="T28" s="98">
        <f t="shared" si="4"/>
        <v>10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  <c r="AC28" s="16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1:43" ht="13.5" customHeight="1">
      <c r="A29" s="77" t="s">
        <v>248</v>
      </c>
      <c r="B29" s="57" t="s">
        <v>20</v>
      </c>
      <c r="C29" s="57" t="s">
        <v>372</v>
      </c>
      <c r="D29" s="60" t="s">
        <v>364</v>
      </c>
      <c r="E29" s="60">
        <v>1999</v>
      </c>
      <c r="F29" s="60">
        <v>9</v>
      </c>
      <c r="G29" s="60"/>
      <c r="H29" s="60"/>
      <c r="I29" s="60"/>
      <c r="J29" s="60"/>
      <c r="K29" s="60"/>
      <c r="L29" s="60"/>
      <c r="M29" s="117"/>
      <c r="N29" s="60"/>
      <c r="O29" s="85"/>
      <c r="P29" s="114">
        <f t="shared" si="0"/>
        <v>9</v>
      </c>
      <c r="Q29" s="115">
        <f t="shared" si="1"/>
        <v>9</v>
      </c>
      <c r="R29" s="60">
        <f t="shared" si="2"/>
        <v>1</v>
      </c>
      <c r="S29" s="86">
        <f t="shared" si="3"/>
        <v>1</v>
      </c>
      <c r="T29" s="98">
        <f t="shared" si="4"/>
        <v>9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  <c r="AC29" s="16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3" ht="13.5" customHeight="1">
      <c r="A30" s="77" t="s">
        <v>591</v>
      </c>
      <c r="B30" s="57" t="s">
        <v>32</v>
      </c>
      <c r="C30" s="57" t="s">
        <v>427</v>
      </c>
      <c r="D30" s="60" t="s">
        <v>56</v>
      </c>
      <c r="E30" s="60">
        <v>1999</v>
      </c>
      <c r="F30" s="60"/>
      <c r="G30" s="60">
        <v>8</v>
      </c>
      <c r="H30" s="60"/>
      <c r="I30" s="60"/>
      <c r="J30" s="60"/>
      <c r="K30" s="60"/>
      <c r="L30" s="60"/>
      <c r="M30" s="132"/>
      <c r="N30" s="131"/>
      <c r="O30" s="116"/>
      <c r="P30" s="114">
        <f t="shared" si="0"/>
        <v>8</v>
      </c>
      <c r="Q30" s="115">
        <f t="shared" si="1"/>
        <v>8</v>
      </c>
      <c r="R30" s="60">
        <f t="shared" si="2"/>
        <v>1</v>
      </c>
      <c r="S30" s="86">
        <f t="shared" si="3"/>
        <v>1</v>
      </c>
      <c r="T30" s="98">
        <f t="shared" si="4"/>
        <v>8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  <c r="AC30" s="16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ht="13.5" customHeight="1">
      <c r="A31" s="77" t="s">
        <v>591</v>
      </c>
      <c r="B31" s="57" t="s">
        <v>118</v>
      </c>
      <c r="C31" s="57" t="s">
        <v>445</v>
      </c>
      <c r="D31" s="60" t="s">
        <v>56</v>
      </c>
      <c r="E31" s="60">
        <v>1999</v>
      </c>
      <c r="F31" s="60"/>
      <c r="G31" s="60"/>
      <c r="H31" s="60"/>
      <c r="I31" s="60">
        <v>8</v>
      </c>
      <c r="J31" s="60"/>
      <c r="K31" s="60"/>
      <c r="L31" s="60"/>
      <c r="M31" s="117"/>
      <c r="N31" s="57"/>
      <c r="O31" s="85"/>
      <c r="P31" s="114">
        <f aca="true" t="shared" si="13" ref="P31:P44">O31+N31+M31+L31+K31+J31+I31+H31+G31+F31</f>
        <v>8</v>
      </c>
      <c r="Q31" s="115">
        <f aca="true" t="shared" si="14" ref="Q31:Q44">IF(R31&gt;S31,SUM(T31:Y31),P31)</f>
        <v>8</v>
      </c>
      <c r="R31" s="60">
        <f aca="true" t="shared" si="15" ref="R31:R44">COUNT(F31:O31)</f>
        <v>1</v>
      </c>
      <c r="S31" s="86">
        <f aca="true" t="shared" si="16" ref="S31:S44">IF(COUNT(F31:O31)&gt;=6,6,COUNT(F31:O31))</f>
        <v>1</v>
      </c>
      <c r="T31" s="98">
        <f t="shared" si="4"/>
        <v>8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  <c r="AC31" s="16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ht="13.5" customHeight="1">
      <c r="A32" s="77" t="s">
        <v>591</v>
      </c>
      <c r="B32" s="57" t="s">
        <v>21</v>
      </c>
      <c r="C32" s="57" t="s">
        <v>315</v>
      </c>
      <c r="D32" s="60" t="s">
        <v>57</v>
      </c>
      <c r="E32" s="60">
        <v>1999</v>
      </c>
      <c r="F32" s="60"/>
      <c r="G32" s="60"/>
      <c r="H32" s="60"/>
      <c r="I32" s="60"/>
      <c r="J32" s="60"/>
      <c r="K32" s="60">
        <v>8</v>
      </c>
      <c r="L32" s="60"/>
      <c r="M32" s="117"/>
      <c r="N32" s="57"/>
      <c r="O32" s="85"/>
      <c r="P32" s="114">
        <f t="shared" si="13"/>
        <v>8</v>
      </c>
      <c r="Q32" s="115">
        <f t="shared" si="14"/>
        <v>8</v>
      </c>
      <c r="R32" s="60">
        <f t="shared" si="15"/>
        <v>1</v>
      </c>
      <c r="S32" s="86">
        <f t="shared" si="16"/>
        <v>1</v>
      </c>
      <c r="T32" s="98">
        <f t="shared" si="4"/>
        <v>8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  <c r="AC32" s="16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ht="13.5" customHeight="1">
      <c r="A33" s="77" t="s">
        <v>252</v>
      </c>
      <c r="B33" s="57" t="s">
        <v>118</v>
      </c>
      <c r="C33" s="57" t="s">
        <v>464</v>
      </c>
      <c r="D33" s="60" t="s">
        <v>51</v>
      </c>
      <c r="E33" s="60">
        <v>1999</v>
      </c>
      <c r="F33" s="60"/>
      <c r="G33" s="60"/>
      <c r="H33" s="60"/>
      <c r="I33" s="60"/>
      <c r="J33" s="60">
        <v>7</v>
      </c>
      <c r="K33" s="60"/>
      <c r="L33" s="60"/>
      <c r="M33" s="60"/>
      <c r="N33" s="57"/>
      <c r="O33" s="130"/>
      <c r="P33" s="114">
        <f t="shared" si="13"/>
        <v>7</v>
      </c>
      <c r="Q33" s="115">
        <f t="shared" si="14"/>
        <v>7</v>
      </c>
      <c r="R33" s="60">
        <f t="shared" si="15"/>
        <v>1</v>
      </c>
      <c r="S33" s="86">
        <f t="shared" si="16"/>
        <v>1</v>
      </c>
      <c r="T33" s="98">
        <f t="shared" si="4"/>
        <v>7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  <c r="AC33" s="16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1:43" ht="13.5" customHeight="1">
      <c r="A34" s="77" t="s">
        <v>253</v>
      </c>
      <c r="B34" s="57"/>
      <c r="C34" s="9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5"/>
      <c r="P34" s="114">
        <f t="shared" si="13"/>
        <v>0</v>
      </c>
      <c r="Q34" s="115">
        <f t="shared" si="14"/>
        <v>0</v>
      </c>
      <c r="R34" s="60">
        <f t="shared" si="15"/>
        <v>0</v>
      </c>
      <c r="S34" s="86">
        <f t="shared" si="16"/>
        <v>0</v>
      </c>
      <c r="T34" s="98" t="e">
        <f t="shared" si="4"/>
        <v>#NUM!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  <c r="AC34" s="16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ht="13.5" customHeight="1">
      <c r="A35" s="77" t="s">
        <v>253</v>
      </c>
      <c r="B35" s="91"/>
      <c r="C35" s="91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5"/>
      <c r="P35" s="114">
        <f t="shared" si="13"/>
        <v>0</v>
      </c>
      <c r="Q35" s="115">
        <f t="shared" si="14"/>
        <v>0</v>
      </c>
      <c r="R35" s="60">
        <f t="shared" si="15"/>
        <v>0</v>
      </c>
      <c r="S35" s="86">
        <f t="shared" si="16"/>
        <v>0</v>
      </c>
      <c r="T35" s="98" t="e">
        <f t="shared" si="4"/>
        <v>#NUM!</v>
      </c>
      <c r="U35" s="98" t="e">
        <f t="shared" si="5"/>
        <v>#NUM!</v>
      </c>
      <c r="V35" s="98" t="e">
        <f t="shared" si="6"/>
        <v>#NUM!</v>
      </c>
      <c r="W35" s="98" t="e">
        <f t="shared" si="7"/>
        <v>#NUM!</v>
      </c>
      <c r="X35" s="98" t="e">
        <f t="shared" si="8"/>
        <v>#NUM!</v>
      </c>
      <c r="Y35" s="98" t="e">
        <f t="shared" si="9"/>
        <v>#NUM!</v>
      </c>
      <c r="Z35" s="98" t="e">
        <f t="shared" si="10"/>
        <v>#NUM!</v>
      </c>
      <c r="AA35" s="98" t="e">
        <f t="shared" si="11"/>
        <v>#NUM!</v>
      </c>
      <c r="AB35" s="98" t="e">
        <f t="shared" si="12"/>
        <v>#NUM!</v>
      </c>
      <c r="AC35" s="16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ht="13.5" customHeight="1">
      <c r="A36" s="77" t="s">
        <v>254</v>
      </c>
      <c r="B36" s="91"/>
      <c r="C36" s="91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57"/>
      <c r="O36" s="130"/>
      <c r="P36" s="114">
        <f t="shared" si="13"/>
        <v>0</v>
      </c>
      <c r="Q36" s="115">
        <f t="shared" si="14"/>
        <v>0</v>
      </c>
      <c r="R36" s="60">
        <f t="shared" si="15"/>
        <v>0</v>
      </c>
      <c r="S36" s="86">
        <f t="shared" si="16"/>
        <v>0</v>
      </c>
      <c r="T36" s="98" t="e">
        <f t="shared" si="4"/>
        <v>#NUM!</v>
      </c>
      <c r="U36" s="98" t="e">
        <f t="shared" si="5"/>
        <v>#NUM!</v>
      </c>
      <c r="V36" s="98" t="e">
        <f t="shared" si="6"/>
        <v>#NUM!</v>
      </c>
      <c r="W36" s="98" t="e">
        <f t="shared" si="7"/>
        <v>#NUM!</v>
      </c>
      <c r="X36" s="98" t="e">
        <f t="shared" si="8"/>
        <v>#NUM!</v>
      </c>
      <c r="Y36" s="98" t="e">
        <f t="shared" si="9"/>
        <v>#NUM!</v>
      </c>
      <c r="Z36" s="98" t="e">
        <f t="shared" si="10"/>
        <v>#NUM!</v>
      </c>
      <c r="AA36" s="98" t="e">
        <f t="shared" si="11"/>
        <v>#NUM!</v>
      </c>
      <c r="AB36" s="98" t="e">
        <f t="shared" si="12"/>
        <v>#NUM!</v>
      </c>
      <c r="AC36" s="16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ht="13.5" customHeight="1">
      <c r="A37" s="77" t="s">
        <v>255</v>
      </c>
      <c r="B37" s="57"/>
      <c r="C37" s="9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27"/>
      <c r="P37" s="114">
        <f t="shared" si="13"/>
        <v>0</v>
      </c>
      <c r="Q37" s="115">
        <f t="shared" si="14"/>
        <v>0</v>
      </c>
      <c r="R37" s="60">
        <f t="shared" si="15"/>
        <v>0</v>
      </c>
      <c r="S37" s="86">
        <f t="shared" si="16"/>
        <v>0</v>
      </c>
      <c r="T37" s="98" t="e">
        <f t="shared" si="4"/>
        <v>#NUM!</v>
      </c>
      <c r="U37" s="98" t="e">
        <f t="shared" si="5"/>
        <v>#NUM!</v>
      </c>
      <c r="V37" s="98" t="e">
        <f t="shared" si="6"/>
        <v>#NUM!</v>
      </c>
      <c r="W37" s="98" t="e">
        <f t="shared" si="7"/>
        <v>#NUM!</v>
      </c>
      <c r="X37" s="98" t="e">
        <f t="shared" si="8"/>
        <v>#NUM!</v>
      </c>
      <c r="Y37" s="98" t="e">
        <f t="shared" si="9"/>
        <v>#NUM!</v>
      </c>
      <c r="Z37" s="98" t="e">
        <f t="shared" si="10"/>
        <v>#NUM!</v>
      </c>
      <c r="AA37" s="98" t="e">
        <f t="shared" si="11"/>
        <v>#NUM!</v>
      </c>
      <c r="AB37" s="98" t="e">
        <f t="shared" si="12"/>
        <v>#NUM!</v>
      </c>
      <c r="AC37" s="16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ht="13.5" customHeight="1">
      <c r="A38" s="77" t="s">
        <v>256</v>
      </c>
      <c r="B38" s="57"/>
      <c r="C38" s="57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27"/>
      <c r="P38" s="114">
        <f t="shared" si="13"/>
        <v>0</v>
      </c>
      <c r="Q38" s="115">
        <f t="shared" si="14"/>
        <v>0</v>
      </c>
      <c r="R38" s="60">
        <f t="shared" si="15"/>
        <v>0</v>
      </c>
      <c r="S38" s="86">
        <f t="shared" si="16"/>
        <v>0</v>
      </c>
      <c r="T38" s="98" t="e">
        <f t="shared" si="4"/>
        <v>#NUM!</v>
      </c>
      <c r="U38" s="98" t="e">
        <f t="shared" si="5"/>
        <v>#NUM!</v>
      </c>
      <c r="V38" s="98" t="e">
        <f t="shared" si="6"/>
        <v>#NUM!</v>
      </c>
      <c r="W38" s="98" t="e">
        <f t="shared" si="7"/>
        <v>#NUM!</v>
      </c>
      <c r="X38" s="98" t="e">
        <f t="shared" si="8"/>
        <v>#NUM!</v>
      </c>
      <c r="Y38" s="98" t="e">
        <f t="shared" si="9"/>
        <v>#NUM!</v>
      </c>
      <c r="Z38" s="98" t="e">
        <f t="shared" si="10"/>
        <v>#NUM!</v>
      </c>
      <c r="AA38" s="98" t="e">
        <f t="shared" si="11"/>
        <v>#NUM!</v>
      </c>
      <c r="AB38" s="98" t="e">
        <f t="shared" si="12"/>
        <v>#NUM!</v>
      </c>
      <c r="AC38" s="16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31" ht="13.5" customHeight="1">
      <c r="A39" s="77" t="s">
        <v>257</v>
      </c>
      <c r="B39" s="91"/>
      <c r="C39" s="9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27"/>
      <c r="P39" s="114">
        <f t="shared" si="13"/>
        <v>0</v>
      </c>
      <c r="Q39" s="115">
        <f t="shared" si="14"/>
        <v>0</v>
      </c>
      <c r="R39" s="60">
        <f t="shared" si="15"/>
        <v>0</v>
      </c>
      <c r="S39" s="86">
        <f t="shared" si="16"/>
        <v>0</v>
      </c>
      <c r="T39" s="98" t="e">
        <f t="shared" si="4"/>
        <v>#NUM!</v>
      </c>
      <c r="U39" s="98" t="e">
        <f t="shared" si="5"/>
        <v>#NUM!</v>
      </c>
      <c r="V39" s="98" t="e">
        <f t="shared" si="6"/>
        <v>#NUM!</v>
      </c>
      <c r="W39" s="98" t="e">
        <f t="shared" si="7"/>
        <v>#NUM!</v>
      </c>
      <c r="X39" s="98" t="e">
        <f t="shared" si="8"/>
        <v>#NUM!</v>
      </c>
      <c r="Y39" s="98" t="e">
        <f t="shared" si="9"/>
        <v>#NUM!</v>
      </c>
      <c r="Z39" s="98" t="e">
        <f t="shared" si="10"/>
        <v>#NUM!</v>
      </c>
      <c r="AA39" s="98" t="e">
        <f t="shared" si="11"/>
        <v>#NUM!</v>
      </c>
      <c r="AB39" s="98" t="e">
        <f t="shared" si="12"/>
        <v>#NUM!</v>
      </c>
      <c r="AC39" s="162"/>
      <c r="AD39" s="22"/>
      <c r="AE39" s="22"/>
    </row>
    <row r="40" spans="1:31" ht="13.5" customHeight="1">
      <c r="A40" s="77" t="s">
        <v>258</v>
      </c>
      <c r="B40" s="91"/>
      <c r="C40" s="91"/>
      <c r="D40" s="60"/>
      <c r="E40" s="60"/>
      <c r="F40" s="60"/>
      <c r="G40" s="60"/>
      <c r="H40" s="27"/>
      <c r="I40" s="60"/>
      <c r="J40" s="60"/>
      <c r="K40" s="60"/>
      <c r="L40" s="60"/>
      <c r="M40" s="60"/>
      <c r="N40" s="60"/>
      <c r="O40" s="27"/>
      <c r="P40" s="114">
        <f t="shared" si="13"/>
        <v>0</v>
      </c>
      <c r="Q40" s="115">
        <f t="shared" si="14"/>
        <v>0</v>
      </c>
      <c r="R40" s="60">
        <f t="shared" si="15"/>
        <v>0</v>
      </c>
      <c r="S40" s="86">
        <f t="shared" si="16"/>
        <v>0</v>
      </c>
      <c r="T40" s="98" t="e">
        <f t="shared" si="4"/>
        <v>#NUM!</v>
      </c>
      <c r="U40" s="98" t="e">
        <f t="shared" si="5"/>
        <v>#NUM!</v>
      </c>
      <c r="V40" s="98" t="e">
        <f t="shared" si="6"/>
        <v>#NUM!</v>
      </c>
      <c r="W40" s="98" t="e">
        <f t="shared" si="7"/>
        <v>#NUM!</v>
      </c>
      <c r="X40" s="98" t="e">
        <f t="shared" si="8"/>
        <v>#NUM!</v>
      </c>
      <c r="Y40" s="98" t="e">
        <f t="shared" si="9"/>
        <v>#NUM!</v>
      </c>
      <c r="Z40" s="98" t="e">
        <f t="shared" si="10"/>
        <v>#NUM!</v>
      </c>
      <c r="AA40" s="98" t="e">
        <f t="shared" si="11"/>
        <v>#NUM!</v>
      </c>
      <c r="AB40" s="98" t="e">
        <f t="shared" si="12"/>
        <v>#NUM!</v>
      </c>
      <c r="AC40" s="162"/>
      <c r="AD40" s="22"/>
      <c r="AE40" s="22"/>
    </row>
    <row r="41" spans="1:31" ht="13.5" customHeight="1">
      <c r="A41" s="77" t="s">
        <v>259</v>
      </c>
      <c r="B41" s="57"/>
      <c r="C41" s="9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27"/>
      <c r="P41" s="114">
        <f t="shared" si="13"/>
        <v>0</v>
      </c>
      <c r="Q41" s="115">
        <f t="shared" si="14"/>
        <v>0</v>
      </c>
      <c r="R41" s="60">
        <f t="shared" si="15"/>
        <v>0</v>
      </c>
      <c r="S41" s="86">
        <f t="shared" si="16"/>
        <v>0</v>
      </c>
      <c r="T41" s="98" t="e">
        <f t="shared" si="4"/>
        <v>#NUM!</v>
      </c>
      <c r="U41" s="98" t="e">
        <f t="shared" si="5"/>
        <v>#NUM!</v>
      </c>
      <c r="V41" s="98" t="e">
        <f t="shared" si="6"/>
        <v>#NUM!</v>
      </c>
      <c r="W41" s="98" t="e">
        <f t="shared" si="7"/>
        <v>#NUM!</v>
      </c>
      <c r="X41" s="98" t="e">
        <f t="shared" si="8"/>
        <v>#NUM!</v>
      </c>
      <c r="Y41" s="98" t="e">
        <f t="shared" si="9"/>
        <v>#NUM!</v>
      </c>
      <c r="Z41" s="98" t="e">
        <f t="shared" si="10"/>
        <v>#NUM!</v>
      </c>
      <c r="AA41" s="98" t="e">
        <f t="shared" si="11"/>
        <v>#NUM!</v>
      </c>
      <c r="AB41" s="98" t="e">
        <f t="shared" si="12"/>
        <v>#NUM!</v>
      </c>
      <c r="AC41" s="162"/>
      <c r="AD41" s="22"/>
      <c r="AE41" s="22"/>
    </row>
    <row r="42" spans="1:31" ht="13.5" customHeight="1">
      <c r="A42" s="77" t="s">
        <v>260</v>
      </c>
      <c r="B42" s="57"/>
      <c r="C42" s="91"/>
      <c r="D42" s="58"/>
      <c r="E42" s="58"/>
      <c r="F42" s="60"/>
      <c r="G42" s="60"/>
      <c r="H42" s="60"/>
      <c r="I42" s="60"/>
      <c r="J42" s="60"/>
      <c r="K42" s="60"/>
      <c r="L42" s="60"/>
      <c r="M42" s="60"/>
      <c r="N42" s="60"/>
      <c r="O42" s="27"/>
      <c r="P42" s="114">
        <f t="shared" si="13"/>
        <v>0</v>
      </c>
      <c r="Q42" s="115">
        <f t="shared" si="14"/>
        <v>0</v>
      </c>
      <c r="R42" s="60">
        <f t="shared" si="15"/>
        <v>0</v>
      </c>
      <c r="S42" s="86">
        <f t="shared" si="16"/>
        <v>0</v>
      </c>
      <c r="T42" s="98" t="e">
        <f t="shared" si="4"/>
        <v>#NUM!</v>
      </c>
      <c r="U42" s="98" t="e">
        <f t="shared" si="5"/>
        <v>#NUM!</v>
      </c>
      <c r="V42" s="98" t="e">
        <f t="shared" si="6"/>
        <v>#NUM!</v>
      </c>
      <c r="W42" s="98" t="e">
        <f t="shared" si="7"/>
        <v>#NUM!</v>
      </c>
      <c r="X42" s="98" t="e">
        <f t="shared" si="8"/>
        <v>#NUM!</v>
      </c>
      <c r="Y42" s="98" t="e">
        <f t="shared" si="9"/>
        <v>#NUM!</v>
      </c>
      <c r="Z42" s="98" t="e">
        <f t="shared" si="10"/>
        <v>#NUM!</v>
      </c>
      <c r="AA42" s="98" t="e">
        <f t="shared" si="11"/>
        <v>#NUM!</v>
      </c>
      <c r="AB42" s="98" t="e">
        <f t="shared" si="12"/>
        <v>#NUM!</v>
      </c>
      <c r="AC42" s="162"/>
      <c r="AD42" s="22"/>
      <c r="AE42" s="22"/>
    </row>
    <row r="43" spans="1:31" ht="13.5" customHeight="1">
      <c r="A43" s="77" t="s">
        <v>261</v>
      </c>
      <c r="B43" s="57"/>
      <c r="C43" s="91"/>
      <c r="D43" s="58"/>
      <c r="E43" s="58"/>
      <c r="F43" s="60"/>
      <c r="G43" s="60"/>
      <c r="H43" s="60"/>
      <c r="I43" s="60"/>
      <c r="J43" s="60"/>
      <c r="K43" s="60"/>
      <c r="L43" s="60"/>
      <c r="M43" s="60"/>
      <c r="N43" s="60"/>
      <c r="O43" s="27"/>
      <c r="P43" s="114">
        <f t="shared" si="13"/>
        <v>0</v>
      </c>
      <c r="Q43" s="115">
        <f t="shared" si="14"/>
        <v>0</v>
      </c>
      <c r="R43" s="60">
        <f t="shared" si="15"/>
        <v>0</v>
      </c>
      <c r="S43" s="86">
        <f t="shared" si="16"/>
        <v>0</v>
      </c>
      <c r="T43" s="98" t="e">
        <f t="shared" si="4"/>
        <v>#NUM!</v>
      </c>
      <c r="U43" s="98" t="e">
        <f t="shared" si="5"/>
        <v>#NUM!</v>
      </c>
      <c r="V43" s="98" t="e">
        <f t="shared" si="6"/>
        <v>#NUM!</v>
      </c>
      <c r="W43" s="98" t="e">
        <f t="shared" si="7"/>
        <v>#NUM!</v>
      </c>
      <c r="X43" s="98" t="e">
        <f t="shared" si="8"/>
        <v>#NUM!</v>
      </c>
      <c r="Y43" s="98" t="e">
        <f t="shared" si="9"/>
        <v>#NUM!</v>
      </c>
      <c r="Z43" s="98" t="e">
        <f t="shared" si="10"/>
        <v>#NUM!</v>
      </c>
      <c r="AA43" s="98" t="e">
        <f t="shared" si="11"/>
        <v>#NUM!</v>
      </c>
      <c r="AB43" s="98" t="e">
        <f t="shared" si="12"/>
        <v>#NUM!</v>
      </c>
      <c r="AC43" s="162"/>
      <c r="AD43" s="22"/>
      <c r="AE43" s="22"/>
    </row>
    <row r="44" spans="2:31" ht="12.75">
      <c r="B44" s="22"/>
      <c r="C44" s="22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2"/>
      <c r="O44" s="27"/>
      <c r="P44" s="114">
        <f t="shared" si="13"/>
        <v>0</v>
      </c>
      <c r="Q44" s="115">
        <f t="shared" si="14"/>
        <v>0</v>
      </c>
      <c r="R44" s="60">
        <f t="shared" si="15"/>
        <v>0</v>
      </c>
      <c r="S44" s="86">
        <f t="shared" si="16"/>
        <v>0</v>
      </c>
      <c r="T44" s="98" t="e">
        <f t="shared" si="4"/>
        <v>#NUM!</v>
      </c>
      <c r="U44" s="98" t="e">
        <f t="shared" si="5"/>
        <v>#NUM!</v>
      </c>
      <c r="V44" s="98" t="e">
        <f t="shared" si="6"/>
        <v>#NUM!</v>
      </c>
      <c r="W44" s="98" t="e">
        <f t="shared" si="7"/>
        <v>#NUM!</v>
      </c>
      <c r="X44" s="98" t="e">
        <f t="shared" si="8"/>
        <v>#NUM!</v>
      </c>
      <c r="Y44" s="98" t="e">
        <f t="shared" si="9"/>
        <v>#NUM!</v>
      </c>
      <c r="Z44" s="98" t="e">
        <f t="shared" si="10"/>
        <v>#NUM!</v>
      </c>
      <c r="AA44" s="98" t="e">
        <f t="shared" si="11"/>
        <v>#NUM!</v>
      </c>
      <c r="AB44" s="98" t="e">
        <f t="shared" si="12"/>
        <v>#NUM!</v>
      </c>
      <c r="AC44" s="162"/>
      <c r="AD44" s="22"/>
      <c r="AE44" s="22"/>
    </row>
    <row r="45" spans="2:19" ht="12.75">
      <c r="B45" s="22"/>
      <c r="C45" s="22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2"/>
      <c r="Q45" s="22"/>
      <c r="R45" s="22"/>
      <c r="S45" s="22"/>
    </row>
    <row r="46" spans="2:19" ht="12.75">
      <c r="B46" s="22"/>
      <c r="C46" s="22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2"/>
      <c r="O46" s="27"/>
      <c r="P46" s="22"/>
      <c r="Q46" s="22"/>
      <c r="R46" s="22"/>
      <c r="S46" s="22"/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T44"/>
  <sheetViews>
    <sheetView zoomScalePageLayoutView="0" workbookViewId="0" topLeftCell="A1">
      <pane xSplit="3" ySplit="4" topLeftCell="D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A43" sqref="A43"/>
    </sheetView>
  </sheetViews>
  <sheetFormatPr defaultColWidth="9.00390625" defaultRowHeight="12.75"/>
  <cols>
    <col min="1" max="1" width="6.125" style="0" customWidth="1"/>
    <col min="2" max="2" width="9.75390625" style="0" customWidth="1"/>
    <col min="3" max="3" width="11.875" style="0" bestFit="1" customWidth="1"/>
    <col min="4" max="4" width="7.00390625" style="3" bestFit="1" customWidth="1"/>
    <col min="5" max="5" width="7.625" style="3" bestFit="1" customWidth="1"/>
    <col min="6" max="6" width="5.875" style="3" bestFit="1" customWidth="1"/>
    <col min="7" max="7" width="6.75390625" style="3" bestFit="1" customWidth="1"/>
    <col min="8" max="10" width="6.75390625" style="3" customWidth="1"/>
    <col min="11" max="11" width="6.125" style="3" customWidth="1"/>
    <col min="12" max="13" width="6.75390625" style="3" customWidth="1"/>
    <col min="14" max="14" width="6.75390625" style="0" customWidth="1"/>
    <col min="15" max="15" width="6.75390625" style="3" hidden="1" customWidth="1"/>
    <col min="16" max="16" width="6.375" style="0" bestFit="1" customWidth="1"/>
    <col min="17" max="17" width="9.00390625" style="0" bestFit="1" customWidth="1"/>
    <col min="18" max="18" width="6.375" style="0" bestFit="1" customWidth="1"/>
    <col min="19" max="19" width="9.00390625" style="0" bestFit="1" customWidth="1"/>
    <col min="20" max="26" width="3.00390625" style="0" hidden="1" customWidth="1"/>
    <col min="27" max="27" width="9.125" style="0" hidden="1" customWidth="1"/>
    <col min="28" max="28" width="6.75390625" style="0" hidden="1" customWidth="1"/>
    <col min="29" max="29" width="3.25390625" style="0" hidden="1" customWidth="1"/>
    <col min="30" max="30" width="4.375" style="0" hidden="1" customWidth="1"/>
    <col min="31" max="31" width="0" style="0" hidden="1" customWidth="1"/>
  </cols>
  <sheetData>
    <row r="1" spans="1:26" ht="15.75">
      <c r="A1" s="213" t="str">
        <f>'nejml žákyně 00 - 01'!A1</f>
        <v>Českomoravský pohár v běhu na lyžích - 2010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2"/>
      <c r="U1" s="22"/>
      <c r="V1" s="22"/>
      <c r="W1" s="22"/>
      <c r="X1" s="22"/>
      <c r="Y1" s="22"/>
      <c r="Z1" s="22"/>
    </row>
    <row r="2" spans="1:26" ht="14.25">
      <c r="A2" s="214" t="s">
        <v>382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2"/>
      <c r="U2" s="22"/>
      <c r="V2" s="22"/>
      <c r="W2" s="22"/>
      <c r="X2" s="22"/>
      <c r="Y2" s="22"/>
      <c r="Z2" s="22"/>
    </row>
    <row r="3" spans="1:26" ht="94.5">
      <c r="A3" s="33"/>
      <c r="B3" s="33"/>
      <c r="C3" s="33"/>
      <c r="D3" s="48"/>
      <c r="E3" s="48"/>
      <c r="F3" s="49" t="str">
        <f>'nejml žákyně 00 - 01'!F3</f>
        <v>Nové Město na Moravě</v>
      </c>
      <c r="G3" s="49" t="str">
        <f>'nejml žákyně 00 - 01'!G3</f>
        <v>Hlinsko</v>
      </c>
      <c r="H3" s="49" t="str">
        <f>'nejml žákyně 00 - 01'!H3</f>
        <v>Svratka</v>
      </c>
      <c r="I3" s="49" t="str">
        <f>'nejml žákyně 00 - 01'!I3</f>
        <v>Česká Třebová</v>
      </c>
      <c r="J3" s="49" t="str">
        <f>'nejml žákyně 00 - 01'!J3</f>
        <v>Nové Město na Moravě</v>
      </c>
      <c r="K3" s="49" t="str">
        <f>'nejml žákyně 00 - 01'!K3</f>
        <v>Letohrad</v>
      </c>
      <c r="L3" s="49" t="str">
        <f>'nejml žákyně 00 - 01'!L3</f>
        <v>Klášterec</v>
      </c>
      <c r="M3" s="50" t="str">
        <f>'nejml žákyně 00 - 01'!M3</f>
        <v>Králíky</v>
      </c>
      <c r="N3" s="50" t="str">
        <f>'nejml žákyně 00 - 01'!N3</f>
        <v>Pohledec</v>
      </c>
      <c r="O3" s="50">
        <f>'nejml žákyně 00 - 01'!O3</f>
        <v>0</v>
      </c>
      <c r="P3" s="221" t="s">
        <v>0</v>
      </c>
      <c r="Q3" s="222"/>
      <c r="R3" s="223" t="s">
        <v>1</v>
      </c>
      <c r="S3" s="224"/>
      <c r="T3" s="23"/>
      <c r="U3" s="22"/>
      <c r="V3" s="22"/>
      <c r="W3" s="22"/>
      <c r="X3" s="22"/>
      <c r="Y3" s="22"/>
      <c r="Z3" s="22"/>
    </row>
    <row r="4" spans="1:28" s="3" customFormat="1" ht="12.75">
      <c r="A4" s="38" t="s">
        <v>2</v>
      </c>
      <c r="B4" s="38" t="s">
        <v>3</v>
      </c>
      <c r="C4" s="38" t="s">
        <v>4</v>
      </c>
      <c r="D4" s="38" t="s">
        <v>5</v>
      </c>
      <c r="E4" s="51" t="s">
        <v>6</v>
      </c>
      <c r="F4" s="41">
        <f>'nejml žákyně 00 - 01'!F4</f>
        <v>40180</v>
      </c>
      <c r="G4" s="41">
        <f>'nejml žákyně 00 - 01'!G4</f>
        <v>40194</v>
      </c>
      <c r="H4" s="41">
        <f>'nejml žákyně 00 - 01'!H4</f>
        <v>40201</v>
      </c>
      <c r="I4" s="41">
        <f>'nejml žákyně 00 - 01'!I4</f>
        <v>40202</v>
      </c>
      <c r="J4" s="41">
        <f>'nejml žákyně 00 - 01'!J4</f>
        <v>40209</v>
      </c>
      <c r="K4" s="41">
        <f>'nejml žákyně 00 - 01'!K4</f>
        <v>40216</v>
      </c>
      <c r="L4" s="41">
        <f>'nejml žákyně 00 - 01'!L4</f>
        <v>40229</v>
      </c>
      <c r="M4" s="46">
        <f>'nejml žákyně 00 - 01'!M4</f>
        <v>40230</v>
      </c>
      <c r="N4" s="46">
        <f>'nejml žákyně 00 - 01'!N4</f>
        <v>40236</v>
      </c>
      <c r="O4" s="46">
        <f>'nejml žákyně 00 - 01'!O4</f>
        <v>0</v>
      </c>
      <c r="P4" s="167" t="str">
        <f>'nejm žáci  00 - 01'!P4</f>
        <v>celkem</v>
      </c>
      <c r="Q4" s="168" t="str">
        <f>'nejm žáci  00 - 01'!Q4</f>
        <v>započítané</v>
      </c>
      <c r="R4" s="168" t="str">
        <f>'nejm žáci  00 - 01'!R4</f>
        <v>celkem</v>
      </c>
      <c r="S4" s="168" t="str">
        <f>'nejm žáci  00 - 01'!S4</f>
        <v>započítané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</row>
    <row r="5" spans="1:44" ht="13.5" customHeight="1">
      <c r="A5" s="76">
        <v>1</v>
      </c>
      <c r="B5" s="178" t="s">
        <v>11</v>
      </c>
      <c r="C5" s="178" t="s">
        <v>101</v>
      </c>
      <c r="D5" s="181" t="s">
        <v>92</v>
      </c>
      <c r="E5" s="150">
        <v>1998</v>
      </c>
      <c r="F5" s="150">
        <v>12</v>
      </c>
      <c r="G5" s="150">
        <v>14</v>
      </c>
      <c r="H5" s="150">
        <v>13.5</v>
      </c>
      <c r="I5" s="150">
        <v>14</v>
      </c>
      <c r="J5" s="150">
        <v>14</v>
      </c>
      <c r="K5" s="150">
        <v>14</v>
      </c>
      <c r="L5" s="150"/>
      <c r="M5" s="150">
        <v>14</v>
      </c>
      <c r="N5" s="152">
        <v>13</v>
      </c>
      <c r="O5" s="151"/>
      <c r="P5" s="179">
        <f aca="true" t="shared" si="0" ref="P5:P32">O5+N5+M5+L5+K5+J5+I5+H5+G5+F5</f>
        <v>108.5</v>
      </c>
      <c r="Q5" s="115">
        <f aca="true" t="shared" si="1" ref="Q5:Q32">IF(R5&gt;S5,SUM(T5:Y5),P5)</f>
        <v>83.5</v>
      </c>
      <c r="R5" s="150">
        <f aca="true" t="shared" si="2" ref="R5:R32">COUNT(F5:O5)</f>
        <v>8</v>
      </c>
      <c r="S5" s="115">
        <f aca="true" t="shared" si="3" ref="S5:S32">IF(COUNT(F5:O5)&gt;=6,6,COUNT(F5:O5))</f>
        <v>6</v>
      </c>
      <c r="T5" s="98">
        <f aca="true" t="shared" si="4" ref="T5:T43">LARGE($F5:$O5,1)</f>
        <v>14</v>
      </c>
      <c r="U5" s="98">
        <f aca="true" t="shared" si="5" ref="U5:U43">LARGE($F5:$O5,2)</f>
        <v>14</v>
      </c>
      <c r="V5" s="98">
        <f aca="true" t="shared" si="6" ref="V5:V43">LARGE($F5:$O5,3)</f>
        <v>14</v>
      </c>
      <c r="W5" s="98">
        <f aca="true" t="shared" si="7" ref="W5:W43">LARGE($F5:$O5,4)</f>
        <v>14</v>
      </c>
      <c r="X5" s="98">
        <f aca="true" t="shared" si="8" ref="X5:X43">LARGE($F5:$O5,5)</f>
        <v>14</v>
      </c>
      <c r="Y5" s="98">
        <f aca="true" t="shared" si="9" ref="Y5:Y43">LARGE($F5:$O5,6)</f>
        <v>13.5</v>
      </c>
      <c r="Z5" s="98">
        <f aca="true" t="shared" si="10" ref="Z5:Z43">LARGE($F5:$O5,7)</f>
        <v>13</v>
      </c>
      <c r="AA5" s="98">
        <f>LARGE($F5:$O5,8)</f>
        <v>12</v>
      </c>
      <c r="AB5" s="98" t="e">
        <f>LARGE($F5:$O5,9)</f>
        <v>#NUM!</v>
      </c>
      <c r="AC5" s="162"/>
      <c r="AD5" s="162"/>
      <c r="AE5" s="163"/>
      <c r="AR5" s="133"/>
    </row>
    <row r="6" spans="1:44" ht="13.5" customHeight="1">
      <c r="A6" s="76">
        <v>2</v>
      </c>
      <c r="B6" s="178" t="s">
        <v>127</v>
      </c>
      <c r="C6" s="178" t="s">
        <v>128</v>
      </c>
      <c r="D6" s="181" t="s">
        <v>56</v>
      </c>
      <c r="E6" s="150">
        <v>1999</v>
      </c>
      <c r="F6" s="150">
        <v>13</v>
      </c>
      <c r="G6" s="150">
        <v>15</v>
      </c>
      <c r="H6" s="150">
        <v>12</v>
      </c>
      <c r="I6" s="150">
        <v>15</v>
      </c>
      <c r="J6" s="150"/>
      <c r="K6" s="150">
        <v>12</v>
      </c>
      <c r="L6" s="150">
        <v>13</v>
      </c>
      <c r="M6" s="150">
        <v>15</v>
      </c>
      <c r="N6" s="150">
        <v>8</v>
      </c>
      <c r="O6" s="153"/>
      <c r="P6" s="179">
        <f t="shared" si="0"/>
        <v>103</v>
      </c>
      <c r="Q6" s="115">
        <f t="shared" si="1"/>
        <v>83</v>
      </c>
      <c r="R6" s="150">
        <f t="shared" si="2"/>
        <v>8</v>
      </c>
      <c r="S6" s="115">
        <f t="shared" si="3"/>
        <v>6</v>
      </c>
      <c r="T6" s="98">
        <f t="shared" si="4"/>
        <v>15</v>
      </c>
      <c r="U6" s="98">
        <f t="shared" si="5"/>
        <v>15</v>
      </c>
      <c r="V6" s="98">
        <f t="shared" si="6"/>
        <v>15</v>
      </c>
      <c r="W6" s="98">
        <f t="shared" si="7"/>
        <v>13</v>
      </c>
      <c r="X6" s="98">
        <f t="shared" si="8"/>
        <v>13</v>
      </c>
      <c r="Y6" s="98">
        <f t="shared" si="9"/>
        <v>12</v>
      </c>
      <c r="Z6" s="98">
        <f t="shared" si="10"/>
        <v>12</v>
      </c>
      <c r="AA6" s="98">
        <f aca="true" t="shared" si="11" ref="AA6:AA43">LARGE($F6:$O6,8)</f>
        <v>8</v>
      </c>
      <c r="AB6" s="98" t="e">
        <f aca="true" t="shared" si="12" ref="AB6:AB43">LARGE($F6:$O6,9)</f>
        <v>#NUM!</v>
      </c>
      <c r="AC6" s="162"/>
      <c r="AD6" s="162"/>
      <c r="AE6" s="163"/>
      <c r="AR6" s="133"/>
    </row>
    <row r="7" spans="1:44" ht="13.5" customHeight="1">
      <c r="A7" s="76">
        <v>3</v>
      </c>
      <c r="B7" s="182" t="s">
        <v>25</v>
      </c>
      <c r="C7" s="152" t="s">
        <v>289</v>
      </c>
      <c r="D7" s="150" t="s">
        <v>55</v>
      </c>
      <c r="E7" s="150">
        <v>1998</v>
      </c>
      <c r="F7" s="150">
        <v>7</v>
      </c>
      <c r="G7" s="150"/>
      <c r="H7" s="150">
        <v>13.5</v>
      </c>
      <c r="I7" s="150">
        <v>13</v>
      </c>
      <c r="J7" s="150">
        <v>13</v>
      </c>
      <c r="K7" s="150">
        <v>11</v>
      </c>
      <c r="L7" s="150">
        <v>14</v>
      </c>
      <c r="M7" s="150">
        <v>13</v>
      </c>
      <c r="N7" s="152">
        <v>11</v>
      </c>
      <c r="O7" s="151"/>
      <c r="P7" s="179">
        <f t="shared" si="0"/>
        <v>95.5</v>
      </c>
      <c r="Q7" s="115">
        <f t="shared" si="1"/>
        <v>77.5</v>
      </c>
      <c r="R7" s="150">
        <f t="shared" si="2"/>
        <v>8</v>
      </c>
      <c r="S7" s="115">
        <f t="shared" si="3"/>
        <v>6</v>
      </c>
      <c r="T7" s="98">
        <f t="shared" si="4"/>
        <v>14</v>
      </c>
      <c r="U7" s="98">
        <f t="shared" si="5"/>
        <v>13.5</v>
      </c>
      <c r="V7" s="98">
        <f t="shared" si="6"/>
        <v>13</v>
      </c>
      <c r="W7" s="98">
        <f t="shared" si="7"/>
        <v>13</v>
      </c>
      <c r="X7" s="98">
        <f t="shared" si="8"/>
        <v>13</v>
      </c>
      <c r="Y7" s="98">
        <f t="shared" si="9"/>
        <v>11</v>
      </c>
      <c r="Z7" s="98">
        <f t="shared" si="10"/>
        <v>11</v>
      </c>
      <c r="AA7" s="98">
        <f t="shared" si="11"/>
        <v>7</v>
      </c>
      <c r="AB7" s="98" t="e">
        <f t="shared" si="12"/>
        <v>#NUM!</v>
      </c>
      <c r="AC7" s="162"/>
      <c r="AD7" s="162"/>
      <c r="AE7" s="163"/>
      <c r="AR7" s="133"/>
    </row>
    <row r="8" spans="1:44" ht="13.5" customHeight="1">
      <c r="A8" s="76">
        <v>4</v>
      </c>
      <c r="B8" s="56" t="s">
        <v>26</v>
      </c>
      <c r="C8" s="56" t="s">
        <v>302</v>
      </c>
      <c r="D8" s="58" t="s">
        <v>57</v>
      </c>
      <c r="E8" s="60">
        <v>1999</v>
      </c>
      <c r="F8" s="60"/>
      <c r="G8" s="60">
        <v>7</v>
      </c>
      <c r="H8" s="60">
        <v>9</v>
      </c>
      <c r="I8" s="60">
        <v>11</v>
      </c>
      <c r="J8" s="60"/>
      <c r="K8" s="60">
        <v>9</v>
      </c>
      <c r="L8" s="60">
        <v>11</v>
      </c>
      <c r="M8" s="60">
        <v>9</v>
      </c>
      <c r="N8" s="60"/>
      <c r="O8" s="25"/>
      <c r="P8" s="114">
        <f t="shared" si="0"/>
        <v>56</v>
      </c>
      <c r="Q8" s="115">
        <f t="shared" si="1"/>
        <v>56</v>
      </c>
      <c r="R8" s="60">
        <f t="shared" si="2"/>
        <v>6</v>
      </c>
      <c r="S8" s="86">
        <f t="shared" si="3"/>
        <v>6</v>
      </c>
      <c r="T8" s="98">
        <f t="shared" si="4"/>
        <v>11</v>
      </c>
      <c r="U8" s="98">
        <f t="shared" si="5"/>
        <v>11</v>
      </c>
      <c r="V8" s="98">
        <f t="shared" si="6"/>
        <v>9</v>
      </c>
      <c r="W8" s="98">
        <f t="shared" si="7"/>
        <v>9</v>
      </c>
      <c r="X8" s="98">
        <f t="shared" si="8"/>
        <v>9</v>
      </c>
      <c r="Y8" s="98">
        <f t="shared" si="9"/>
        <v>7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162"/>
      <c r="AD8" s="162"/>
      <c r="AE8" s="163"/>
      <c r="AR8" s="133"/>
    </row>
    <row r="9" spans="1:44" ht="13.5" customHeight="1">
      <c r="A9" s="76" t="s">
        <v>213</v>
      </c>
      <c r="B9" s="57" t="s">
        <v>9</v>
      </c>
      <c r="C9" s="57" t="s">
        <v>170</v>
      </c>
      <c r="D9" s="60" t="s">
        <v>51</v>
      </c>
      <c r="E9" s="60">
        <v>1998</v>
      </c>
      <c r="F9" s="60">
        <v>4</v>
      </c>
      <c r="G9" s="60">
        <v>12</v>
      </c>
      <c r="H9" s="60">
        <v>11</v>
      </c>
      <c r="I9" s="60"/>
      <c r="J9" s="60">
        <v>10</v>
      </c>
      <c r="K9" s="60"/>
      <c r="L9" s="60"/>
      <c r="M9" s="60"/>
      <c r="N9" s="57">
        <v>9</v>
      </c>
      <c r="O9" s="85"/>
      <c r="P9" s="114">
        <f t="shared" si="0"/>
        <v>46</v>
      </c>
      <c r="Q9" s="115">
        <f t="shared" si="1"/>
        <v>46</v>
      </c>
      <c r="R9" s="60">
        <f t="shared" si="2"/>
        <v>5</v>
      </c>
      <c r="S9" s="86">
        <f t="shared" si="3"/>
        <v>5</v>
      </c>
      <c r="T9" s="98">
        <f t="shared" si="4"/>
        <v>12</v>
      </c>
      <c r="U9" s="98">
        <f t="shared" si="5"/>
        <v>11</v>
      </c>
      <c r="V9" s="98">
        <f t="shared" si="6"/>
        <v>10</v>
      </c>
      <c r="W9" s="98">
        <f t="shared" si="7"/>
        <v>9</v>
      </c>
      <c r="X9" s="98">
        <f t="shared" si="8"/>
        <v>4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162"/>
      <c r="AD9" s="162"/>
      <c r="AE9" s="163"/>
      <c r="AR9" s="133"/>
    </row>
    <row r="10" spans="1:44" ht="13.5" customHeight="1">
      <c r="A10" s="76" t="s">
        <v>217</v>
      </c>
      <c r="B10" s="57" t="s">
        <v>168</v>
      </c>
      <c r="C10" s="57" t="s">
        <v>169</v>
      </c>
      <c r="D10" s="60" t="s">
        <v>167</v>
      </c>
      <c r="E10" s="60">
        <v>1999</v>
      </c>
      <c r="F10" s="60">
        <v>14</v>
      </c>
      <c r="G10" s="60"/>
      <c r="H10" s="60"/>
      <c r="I10" s="60"/>
      <c r="J10" s="60"/>
      <c r="K10" s="60">
        <v>15</v>
      </c>
      <c r="L10" s="60"/>
      <c r="M10" s="60"/>
      <c r="N10" s="57">
        <v>14</v>
      </c>
      <c r="O10" s="25"/>
      <c r="P10" s="114">
        <f t="shared" si="0"/>
        <v>43</v>
      </c>
      <c r="Q10" s="115">
        <f t="shared" si="1"/>
        <v>43</v>
      </c>
      <c r="R10" s="60">
        <f t="shared" si="2"/>
        <v>3</v>
      </c>
      <c r="S10" s="86">
        <f t="shared" si="3"/>
        <v>3</v>
      </c>
      <c r="T10" s="98">
        <f t="shared" si="4"/>
        <v>15</v>
      </c>
      <c r="U10" s="98">
        <f t="shared" si="5"/>
        <v>14</v>
      </c>
      <c r="V10" s="98">
        <f t="shared" si="6"/>
        <v>14</v>
      </c>
      <c r="W10" s="98" t="e">
        <f t="shared" si="7"/>
        <v>#NUM!</v>
      </c>
      <c r="X10" s="98" t="e">
        <f t="shared" si="8"/>
        <v>#NUM!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162"/>
      <c r="AD10" s="162"/>
      <c r="AE10" s="163"/>
      <c r="AR10" s="133"/>
    </row>
    <row r="11" spans="1:44" ht="13.5" customHeight="1">
      <c r="A11" s="76" t="s">
        <v>218</v>
      </c>
      <c r="B11" s="56" t="s">
        <v>45</v>
      </c>
      <c r="C11" s="56" t="s">
        <v>174</v>
      </c>
      <c r="D11" s="60" t="s">
        <v>57</v>
      </c>
      <c r="E11" s="60">
        <v>1999</v>
      </c>
      <c r="F11" s="60"/>
      <c r="G11" s="60">
        <v>5</v>
      </c>
      <c r="H11" s="60"/>
      <c r="I11" s="60">
        <v>9</v>
      </c>
      <c r="J11" s="60"/>
      <c r="K11" s="60">
        <v>3</v>
      </c>
      <c r="L11" s="60">
        <v>10</v>
      </c>
      <c r="M11" s="60">
        <v>10</v>
      </c>
      <c r="N11" s="57">
        <v>4</v>
      </c>
      <c r="O11" s="21"/>
      <c r="P11" s="114">
        <f t="shared" si="0"/>
        <v>41</v>
      </c>
      <c r="Q11" s="115">
        <f t="shared" si="1"/>
        <v>41</v>
      </c>
      <c r="R11" s="60">
        <f t="shared" si="2"/>
        <v>6</v>
      </c>
      <c r="S11" s="86">
        <f t="shared" si="3"/>
        <v>6</v>
      </c>
      <c r="T11" s="98">
        <f t="shared" si="4"/>
        <v>10</v>
      </c>
      <c r="U11" s="98">
        <f t="shared" si="5"/>
        <v>10</v>
      </c>
      <c r="V11" s="98">
        <f t="shared" si="6"/>
        <v>9</v>
      </c>
      <c r="W11" s="98">
        <f t="shared" si="7"/>
        <v>5</v>
      </c>
      <c r="X11" s="98">
        <f t="shared" si="8"/>
        <v>4</v>
      </c>
      <c r="Y11" s="98">
        <f t="shared" si="9"/>
        <v>3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162"/>
      <c r="AD11" s="162"/>
      <c r="AE11" s="163"/>
      <c r="AR11" s="133"/>
    </row>
    <row r="12" spans="1:46" ht="13.5" customHeight="1">
      <c r="A12" s="76" t="s">
        <v>183</v>
      </c>
      <c r="B12" s="56" t="s">
        <v>132</v>
      </c>
      <c r="C12" s="56" t="s">
        <v>133</v>
      </c>
      <c r="D12" s="58" t="s">
        <v>78</v>
      </c>
      <c r="E12" s="60">
        <v>1999</v>
      </c>
      <c r="F12" s="60"/>
      <c r="G12" s="60">
        <v>10</v>
      </c>
      <c r="H12" s="60">
        <v>8</v>
      </c>
      <c r="I12" s="60">
        <v>10</v>
      </c>
      <c r="J12" s="60">
        <v>7</v>
      </c>
      <c r="K12" s="60"/>
      <c r="L12" s="60"/>
      <c r="M12" s="60"/>
      <c r="N12" s="60"/>
      <c r="O12" s="25"/>
      <c r="P12" s="114">
        <f t="shared" si="0"/>
        <v>35</v>
      </c>
      <c r="Q12" s="115">
        <f t="shared" si="1"/>
        <v>35</v>
      </c>
      <c r="R12" s="60">
        <f t="shared" si="2"/>
        <v>4</v>
      </c>
      <c r="S12" s="86">
        <f t="shared" si="3"/>
        <v>4</v>
      </c>
      <c r="T12" s="98">
        <f t="shared" si="4"/>
        <v>10</v>
      </c>
      <c r="U12" s="98">
        <f t="shared" si="5"/>
        <v>10</v>
      </c>
      <c r="V12" s="98">
        <f t="shared" si="6"/>
        <v>8</v>
      </c>
      <c r="W12" s="98">
        <f t="shared" si="7"/>
        <v>7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162"/>
      <c r="AD12" s="162"/>
      <c r="AE12" s="163"/>
      <c r="AT12" s="82"/>
    </row>
    <row r="13" spans="1:31" ht="13.5" customHeight="1">
      <c r="A13" s="76" t="s">
        <v>235</v>
      </c>
      <c r="B13" s="56" t="s">
        <v>103</v>
      </c>
      <c r="C13" s="56" t="s">
        <v>130</v>
      </c>
      <c r="D13" s="58" t="s">
        <v>51</v>
      </c>
      <c r="E13" s="60">
        <v>1998</v>
      </c>
      <c r="F13" s="60">
        <v>8</v>
      </c>
      <c r="G13" s="60">
        <v>13</v>
      </c>
      <c r="H13" s="60"/>
      <c r="I13" s="60"/>
      <c r="J13" s="60">
        <v>12</v>
      </c>
      <c r="K13" s="60"/>
      <c r="L13" s="60"/>
      <c r="M13" s="60"/>
      <c r="N13" s="60"/>
      <c r="O13" s="85"/>
      <c r="P13" s="114">
        <f t="shared" si="0"/>
        <v>33</v>
      </c>
      <c r="Q13" s="115">
        <f t="shared" si="1"/>
        <v>33</v>
      </c>
      <c r="R13" s="60">
        <f t="shared" si="2"/>
        <v>3</v>
      </c>
      <c r="S13" s="86">
        <f t="shared" si="3"/>
        <v>3</v>
      </c>
      <c r="T13" s="98">
        <f t="shared" si="4"/>
        <v>13</v>
      </c>
      <c r="U13" s="98">
        <f t="shared" si="5"/>
        <v>12</v>
      </c>
      <c r="V13" s="98">
        <f t="shared" si="6"/>
        <v>8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162"/>
      <c r="AD13" s="162"/>
      <c r="AE13" s="163"/>
    </row>
    <row r="14" spans="1:44" ht="13.5" customHeight="1">
      <c r="A14" s="76" t="s">
        <v>487</v>
      </c>
      <c r="B14" s="56" t="s">
        <v>24</v>
      </c>
      <c r="C14" s="56" t="s">
        <v>131</v>
      </c>
      <c r="D14" s="58" t="s">
        <v>102</v>
      </c>
      <c r="E14" s="60">
        <v>1998</v>
      </c>
      <c r="F14" s="60"/>
      <c r="G14" s="60">
        <v>11</v>
      </c>
      <c r="H14" s="60">
        <v>10</v>
      </c>
      <c r="I14" s="60"/>
      <c r="J14" s="60"/>
      <c r="K14" s="60"/>
      <c r="L14" s="60"/>
      <c r="M14" s="60"/>
      <c r="N14" s="60">
        <v>10</v>
      </c>
      <c r="O14" s="85"/>
      <c r="P14" s="114">
        <f t="shared" si="0"/>
        <v>31</v>
      </c>
      <c r="Q14" s="115">
        <f t="shared" si="1"/>
        <v>31</v>
      </c>
      <c r="R14" s="60">
        <f t="shared" si="2"/>
        <v>3</v>
      </c>
      <c r="S14" s="86">
        <f t="shared" si="3"/>
        <v>3</v>
      </c>
      <c r="T14" s="98">
        <f t="shared" si="4"/>
        <v>11</v>
      </c>
      <c r="U14" s="98">
        <f t="shared" si="5"/>
        <v>10</v>
      </c>
      <c r="V14" s="98">
        <f t="shared" si="6"/>
        <v>10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162"/>
      <c r="AD14" s="162"/>
      <c r="AE14" s="163"/>
      <c r="AR14" s="133"/>
    </row>
    <row r="15" spans="1:44" ht="13.5" customHeight="1">
      <c r="A15" s="76" t="s">
        <v>487</v>
      </c>
      <c r="B15" s="87" t="s">
        <v>16</v>
      </c>
      <c r="C15" s="87" t="s">
        <v>282</v>
      </c>
      <c r="D15" s="60" t="s">
        <v>167</v>
      </c>
      <c r="E15" s="60">
        <v>1998</v>
      </c>
      <c r="F15" s="60">
        <v>6</v>
      </c>
      <c r="G15" s="60"/>
      <c r="H15" s="60"/>
      <c r="I15" s="60"/>
      <c r="J15" s="60"/>
      <c r="K15" s="60">
        <v>13</v>
      </c>
      <c r="L15" s="60"/>
      <c r="M15" s="60"/>
      <c r="N15" s="60">
        <v>12</v>
      </c>
      <c r="O15" s="25"/>
      <c r="P15" s="114">
        <f t="shared" si="0"/>
        <v>31</v>
      </c>
      <c r="Q15" s="115">
        <f t="shared" si="1"/>
        <v>31</v>
      </c>
      <c r="R15" s="60">
        <f t="shared" si="2"/>
        <v>3</v>
      </c>
      <c r="S15" s="86">
        <f t="shared" si="3"/>
        <v>3</v>
      </c>
      <c r="T15" s="98">
        <f t="shared" si="4"/>
        <v>13</v>
      </c>
      <c r="U15" s="98">
        <f t="shared" si="5"/>
        <v>12</v>
      </c>
      <c r="V15" s="98">
        <f t="shared" si="6"/>
        <v>6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162"/>
      <c r="AD15" s="162"/>
      <c r="AE15" s="163"/>
      <c r="AR15" s="133"/>
    </row>
    <row r="16" spans="1:44" ht="13.5" customHeight="1">
      <c r="A16" s="76" t="s">
        <v>593</v>
      </c>
      <c r="B16" s="56" t="s">
        <v>25</v>
      </c>
      <c r="C16" s="56" t="s">
        <v>129</v>
      </c>
      <c r="D16" s="58" t="s">
        <v>56</v>
      </c>
      <c r="E16" s="60">
        <v>1998</v>
      </c>
      <c r="F16" s="60"/>
      <c r="G16" s="60"/>
      <c r="H16" s="60">
        <v>15</v>
      </c>
      <c r="I16" s="60"/>
      <c r="J16" s="60">
        <v>15</v>
      </c>
      <c r="K16" s="60"/>
      <c r="L16" s="60"/>
      <c r="M16" s="60"/>
      <c r="N16" s="60"/>
      <c r="O16" s="85"/>
      <c r="P16" s="114">
        <f t="shared" si="0"/>
        <v>30</v>
      </c>
      <c r="Q16" s="115">
        <f t="shared" si="1"/>
        <v>30</v>
      </c>
      <c r="R16" s="60">
        <f t="shared" si="2"/>
        <v>2</v>
      </c>
      <c r="S16" s="86">
        <f t="shared" si="3"/>
        <v>2</v>
      </c>
      <c r="T16" s="98">
        <f t="shared" si="4"/>
        <v>15</v>
      </c>
      <c r="U16" s="98">
        <f t="shared" si="5"/>
        <v>15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162"/>
      <c r="AD16" s="162"/>
      <c r="AE16" s="163"/>
      <c r="AR16" s="133"/>
    </row>
    <row r="17" spans="1:44" ht="13.5" customHeight="1">
      <c r="A17" s="76" t="s">
        <v>485</v>
      </c>
      <c r="B17" s="57" t="s">
        <v>165</v>
      </c>
      <c r="C17" s="57" t="s">
        <v>166</v>
      </c>
      <c r="D17" s="60" t="s">
        <v>167</v>
      </c>
      <c r="E17" s="60">
        <v>1998</v>
      </c>
      <c r="F17" s="60">
        <v>15</v>
      </c>
      <c r="G17" s="60"/>
      <c r="H17" s="60"/>
      <c r="I17" s="60"/>
      <c r="J17" s="60"/>
      <c r="K17" s="60"/>
      <c r="L17" s="60"/>
      <c r="M17" s="60"/>
      <c r="N17" s="60">
        <v>15</v>
      </c>
      <c r="O17" s="85"/>
      <c r="P17" s="114">
        <f t="shared" si="0"/>
        <v>30</v>
      </c>
      <c r="Q17" s="115">
        <f t="shared" si="1"/>
        <v>30</v>
      </c>
      <c r="R17" s="60">
        <f t="shared" si="2"/>
        <v>2</v>
      </c>
      <c r="S17" s="86">
        <f t="shared" si="3"/>
        <v>2</v>
      </c>
      <c r="T17" s="98">
        <f t="shared" si="4"/>
        <v>15</v>
      </c>
      <c r="U17" s="98">
        <f t="shared" si="5"/>
        <v>15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162"/>
      <c r="AD17" s="162"/>
      <c r="AE17" s="163"/>
      <c r="AR17" s="133"/>
    </row>
    <row r="18" spans="1:44" ht="13.5" customHeight="1">
      <c r="A18" s="76" t="s">
        <v>219</v>
      </c>
      <c r="B18" s="56" t="s">
        <v>172</v>
      </c>
      <c r="C18" s="56" t="s">
        <v>173</v>
      </c>
      <c r="D18" s="60" t="s">
        <v>57</v>
      </c>
      <c r="E18" s="60">
        <v>1998</v>
      </c>
      <c r="F18" s="60"/>
      <c r="G18" s="60"/>
      <c r="H18" s="60"/>
      <c r="I18" s="60"/>
      <c r="J18" s="60"/>
      <c r="K18" s="60">
        <v>5</v>
      </c>
      <c r="L18" s="60">
        <v>12</v>
      </c>
      <c r="M18" s="60">
        <v>12</v>
      </c>
      <c r="N18" s="60"/>
      <c r="O18" s="85"/>
      <c r="P18" s="114">
        <f t="shared" si="0"/>
        <v>29</v>
      </c>
      <c r="Q18" s="115">
        <f t="shared" si="1"/>
        <v>29</v>
      </c>
      <c r="R18" s="60">
        <f t="shared" si="2"/>
        <v>3</v>
      </c>
      <c r="S18" s="86">
        <f t="shared" si="3"/>
        <v>3</v>
      </c>
      <c r="T18" s="98">
        <f t="shared" si="4"/>
        <v>12</v>
      </c>
      <c r="U18" s="98">
        <f t="shared" si="5"/>
        <v>12</v>
      </c>
      <c r="V18" s="98">
        <f t="shared" si="6"/>
        <v>5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162"/>
      <c r="AD18" s="162"/>
      <c r="AE18" s="163"/>
      <c r="AR18" s="133"/>
    </row>
    <row r="19" spans="1:44" ht="13.5" customHeight="1">
      <c r="A19" s="76" t="s">
        <v>224</v>
      </c>
      <c r="B19" s="57" t="s">
        <v>172</v>
      </c>
      <c r="C19" s="57" t="s">
        <v>476</v>
      </c>
      <c r="D19" s="60" t="s">
        <v>57</v>
      </c>
      <c r="E19" s="60">
        <v>1999</v>
      </c>
      <c r="F19" s="60"/>
      <c r="G19" s="60"/>
      <c r="H19" s="60"/>
      <c r="I19" s="60"/>
      <c r="J19" s="60"/>
      <c r="K19" s="60">
        <v>10</v>
      </c>
      <c r="L19" s="60"/>
      <c r="M19" s="60">
        <v>11</v>
      </c>
      <c r="N19" s="60">
        <v>7</v>
      </c>
      <c r="O19" s="85"/>
      <c r="P19" s="114">
        <f t="shared" si="0"/>
        <v>28</v>
      </c>
      <c r="Q19" s="115">
        <f t="shared" si="1"/>
        <v>28</v>
      </c>
      <c r="R19" s="60">
        <f t="shared" si="2"/>
        <v>3</v>
      </c>
      <c r="S19" s="86">
        <f t="shared" si="3"/>
        <v>3</v>
      </c>
      <c r="T19" s="98">
        <f t="shared" si="4"/>
        <v>11</v>
      </c>
      <c r="U19" s="98">
        <f t="shared" si="5"/>
        <v>10</v>
      </c>
      <c r="V19" s="98">
        <f t="shared" si="6"/>
        <v>7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R19" s="81"/>
    </row>
    <row r="20" spans="1:44" ht="13.5" customHeight="1">
      <c r="A20" s="76" t="s">
        <v>239</v>
      </c>
      <c r="B20" s="57" t="s">
        <v>16</v>
      </c>
      <c r="C20" s="57" t="s">
        <v>171</v>
      </c>
      <c r="D20" s="60" t="s">
        <v>53</v>
      </c>
      <c r="E20" s="60">
        <v>1998</v>
      </c>
      <c r="F20" s="60">
        <v>5</v>
      </c>
      <c r="G20" s="60"/>
      <c r="H20" s="60">
        <v>6</v>
      </c>
      <c r="I20" s="60"/>
      <c r="J20" s="60">
        <v>9</v>
      </c>
      <c r="K20" s="60"/>
      <c r="L20" s="60"/>
      <c r="M20" s="60"/>
      <c r="N20" s="60">
        <v>6</v>
      </c>
      <c r="O20" s="25"/>
      <c r="P20" s="114">
        <f t="shared" si="0"/>
        <v>26</v>
      </c>
      <c r="Q20" s="115">
        <f t="shared" si="1"/>
        <v>26</v>
      </c>
      <c r="R20" s="60">
        <f t="shared" si="2"/>
        <v>4</v>
      </c>
      <c r="S20" s="86">
        <f t="shared" si="3"/>
        <v>4</v>
      </c>
      <c r="T20" s="98">
        <f t="shared" si="4"/>
        <v>9</v>
      </c>
      <c r="U20" s="98">
        <f t="shared" si="5"/>
        <v>6</v>
      </c>
      <c r="V20" s="98">
        <f t="shared" si="6"/>
        <v>6</v>
      </c>
      <c r="W20" s="98">
        <f t="shared" si="7"/>
        <v>5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R20" s="81"/>
    </row>
    <row r="21" spans="1:44" ht="13.5" customHeight="1">
      <c r="A21" s="76" t="s">
        <v>232</v>
      </c>
      <c r="B21" s="56" t="s">
        <v>38</v>
      </c>
      <c r="C21" s="56" t="s">
        <v>135</v>
      </c>
      <c r="D21" s="58" t="s">
        <v>51</v>
      </c>
      <c r="E21" s="60">
        <v>1999</v>
      </c>
      <c r="F21" s="60">
        <v>3</v>
      </c>
      <c r="G21" s="60"/>
      <c r="H21" s="60"/>
      <c r="I21" s="60"/>
      <c r="J21" s="60">
        <v>11</v>
      </c>
      <c r="K21" s="60">
        <v>6</v>
      </c>
      <c r="L21" s="60"/>
      <c r="M21" s="60"/>
      <c r="N21" s="60">
        <v>5</v>
      </c>
      <c r="O21" s="25"/>
      <c r="P21" s="114">
        <f t="shared" si="0"/>
        <v>25</v>
      </c>
      <c r="Q21" s="115">
        <f t="shared" si="1"/>
        <v>25</v>
      </c>
      <c r="R21" s="60">
        <f t="shared" si="2"/>
        <v>4</v>
      </c>
      <c r="S21" s="86">
        <f t="shared" si="3"/>
        <v>4</v>
      </c>
      <c r="T21" s="98">
        <f t="shared" si="4"/>
        <v>11</v>
      </c>
      <c r="U21" s="98">
        <f t="shared" si="5"/>
        <v>6</v>
      </c>
      <c r="V21" s="98">
        <f t="shared" si="6"/>
        <v>5</v>
      </c>
      <c r="W21" s="98">
        <f t="shared" si="7"/>
        <v>3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R21" s="80"/>
    </row>
    <row r="22" spans="1:44" ht="13.5" customHeight="1">
      <c r="A22" s="76" t="s">
        <v>240</v>
      </c>
      <c r="B22" s="57" t="s">
        <v>15</v>
      </c>
      <c r="C22" s="57" t="s">
        <v>304</v>
      </c>
      <c r="D22" s="60" t="s">
        <v>57</v>
      </c>
      <c r="E22" s="60">
        <v>1999</v>
      </c>
      <c r="F22" s="60"/>
      <c r="G22" s="60"/>
      <c r="H22" s="59"/>
      <c r="I22" s="59">
        <v>12</v>
      </c>
      <c r="J22" s="59"/>
      <c r="K22" s="59">
        <v>8</v>
      </c>
      <c r="L22" s="59"/>
      <c r="M22" s="59"/>
      <c r="N22" s="131"/>
      <c r="O22" s="59"/>
      <c r="P22" s="114">
        <f t="shared" si="0"/>
        <v>20</v>
      </c>
      <c r="Q22" s="115">
        <f t="shared" si="1"/>
        <v>20</v>
      </c>
      <c r="R22" s="60">
        <f t="shared" si="2"/>
        <v>2</v>
      </c>
      <c r="S22" s="86">
        <f t="shared" si="3"/>
        <v>2</v>
      </c>
      <c r="T22" s="98">
        <f t="shared" si="4"/>
        <v>12</v>
      </c>
      <c r="U22" s="98">
        <f t="shared" si="5"/>
        <v>8</v>
      </c>
      <c r="V22" s="98" t="e">
        <f t="shared" si="6"/>
        <v>#NUM!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R22" s="80"/>
    </row>
    <row r="23" spans="1:28" ht="13.5" customHeight="1">
      <c r="A23" s="76" t="s">
        <v>241</v>
      </c>
      <c r="B23" s="56" t="s">
        <v>14</v>
      </c>
      <c r="C23" s="56" t="s">
        <v>134</v>
      </c>
      <c r="D23" s="58" t="s">
        <v>92</v>
      </c>
      <c r="E23" s="60">
        <v>1999</v>
      </c>
      <c r="F23" s="60"/>
      <c r="G23" s="60">
        <v>9</v>
      </c>
      <c r="H23" s="60">
        <v>7</v>
      </c>
      <c r="I23" s="60"/>
      <c r="J23" s="60"/>
      <c r="K23" s="60"/>
      <c r="L23" s="60"/>
      <c r="M23" s="60"/>
      <c r="N23" s="57"/>
      <c r="O23" s="24"/>
      <c r="P23" s="114">
        <f t="shared" si="0"/>
        <v>16</v>
      </c>
      <c r="Q23" s="115">
        <f t="shared" si="1"/>
        <v>16</v>
      </c>
      <c r="R23" s="60">
        <f t="shared" si="2"/>
        <v>2</v>
      </c>
      <c r="S23" s="86">
        <f t="shared" si="3"/>
        <v>2</v>
      </c>
      <c r="T23" s="98">
        <f t="shared" si="4"/>
        <v>9</v>
      </c>
      <c r="U23" s="98">
        <f t="shared" si="5"/>
        <v>7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</row>
    <row r="24" spans="1:28" ht="13.5" customHeight="1">
      <c r="A24" s="76" t="s">
        <v>242</v>
      </c>
      <c r="B24" s="180" t="s">
        <v>164</v>
      </c>
      <c r="C24" s="56" t="s">
        <v>495</v>
      </c>
      <c r="D24" s="60" t="s">
        <v>57</v>
      </c>
      <c r="E24" s="60">
        <v>1998</v>
      </c>
      <c r="F24" s="60"/>
      <c r="G24" s="60"/>
      <c r="H24" s="60"/>
      <c r="I24" s="60"/>
      <c r="J24" s="60"/>
      <c r="K24" s="60"/>
      <c r="L24" s="60">
        <v>15</v>
      </c>
      <c r="M24" s="60"/>
      <c r="N24" s="57"/>
      <c r="O24" s="24"/>
      <c r="P24" s="114">
        <f t="shared" si="0"/>
        <v>15</v>
      </c>
      <c r="Q24" s="115">
        <f t="shared" si="1"/>
        <v>15</v>
      </c>
      <c r="R24" s="60">
        <f t="shared" si="2"/>
        <v>1</v>
      </c>
      <c r="S24" s="86">
        <f t="shared" si="3"/>
        <v>1</v>
      </c>
      <c r="T24" s="98">
        <f t="shared" si="4"/>
        <v>15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</row>
    <row r="25" spans="1:28" ht="13.5" customHeight="1">
      <c r="A25" s="76" t="s">
        <v>242</v>
      </c>
      <c r="B25" s="57" t="s">
        <v>165</v>
      </c>
      <c r="C25" s="57" t="s">
        <v>429</v>
      </c>
      <c r="D25" s="60" t="s">
        <v>56</v>
      </c>
      <c r="E25" s="60">
        <v>1999</v>
      </c>
      <c r="F25" s="60"/>
      <c r="G25" s="60">
        <v>6</v>
      </c>
      <c r="H25" s="60"/>
      <c r="I25" s="60">
        <v>8</v>
      </c>
      <c r="J25" s="60"/>
      <c r="K25" s="60"/>
      <c r="L25" s="60"/>
      <c r="M25" s="60"/>
      <c r="N25" s="60"/>
      <c r="O25" s="24"/>
      <c r="P25" s="114">
        <f t="shared" si="0"/>
        <v>14</v>
      </c>
      <c r="Q25" s="115">
        <f t="shared" si="1"/>
        <v>14</v>
      </c>
      <c r="R25" s="60">
        <f t="shared" si="2"/>
        <v>2</v>
      </c>
      <c r="S25" s="86">
        <f t="shared" si="3"/>
        <v>2</v>
      </c>
      <c r="T25" s="98">
        <f t="shared" si="4"/>
        <v>8</v>
      </c>
      <c r="U25" s="98">
        <f t="shared" si="5"/>
        <v>6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</row>
    <row r="26" spans="1:28" ht="13.5" customHeight="1">
      <c r="A26" s="76" t="s">
        <v>243</v>
      </c>
      <c r="B26" s="57" t="s">
        <v>10</v>
      </c>
      <c r="C26" s="57" t="s">
        <v>374</v>
      </c>
      <c r="D26" s="60" t="s">
        <v>286</v>
      </c>
      <c r="E26" s="60">
        <v>1999</v>
      </c>
      <c r="F26" s="60">
        <v>11</v>
      </c>
      <c r="G26" s="60"/>
      <c r="H26" s="60"/>
      <c r="I26" s="60"/>
      <c r="J26" s="60"/>
      <c r="K26" s="60"/>
      <c r="L26" s="60"/>
      <c r="M26" s="150"/>
      <c r="N26" s="150"/>
      <c r="O26" s="150"/>
      <c r="P26" s="114">
        <f t="shared" si="0"/>
        <v>11</v>
      </c>
      <c r="Q26" s="115">
        <f t="shared" si="1"/>
        <v>11</v>
      </c>
      <c r="R26" s="60">
        <f t="shared" si="2"/>
        <v>1</v>
      </c>
      <c r="S26" s="86">
        <f t="shared" si="3"/>
        <v>1</v>
      </c>
      <c r="T26" s="98">
        <f t="shared" si="4"/>
        <v>11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</row>
    <row r="27" spans="1:28" ht="13.5" customHeight="1">
      <c r="A27" s="76" t="s">
        <v>244</v>
      </c>
      <c r="B27" s="57" t="s">
        <v>25</v>
      </c>
      <c r="C27" s="57" t="s">
        <v>375</v>
      </c>
      <c r="D27" s="60" t="s">
        <v>376</v>
      </c>
      <c r="E27" s="60">
        <v>1998</v>
      </c>
      <c r="F27" s="60">
        <v>10</v>
      </c>
      <c r="G27" s="60"/>
      <c r="H27" s="60"/>
      <c r="I27" s="60"/>
      <c r="J27" s="60"/>
      <c r="K27" s="60"/>
      <c r="L27" s="60"/>
      <c r="M27" s="150"/>
      <c r="N27" s="150"/>
      <c r="O27" s="150"/>
      <c r="P27" s="114">
        <f t="shared" si="0"/>
        <v>10</v>
      </c>
      <c r="Q27" s="115">
        <f t="shared" si="1"/>
        <v>10</v>
      </c>
      <c r="R27" s="60">
        <f t="shared" si="2"/>
        <v>1</v>
      </c>
      <c r="S27" s="86">
        <f t="shared" si="3"/>
        <v>1</v>
      </c>
      <c r="T27" s="98">
        <f t="shared" si="4"/>
        <v>10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</row>
    <row r="28" spans="1:28" ht="13.5" customHeight="1">
      <c r="A28" s="76" t="s">
        <v>245</v>
      </c>
      <c r="B28" s="87" t="s">
        <v>25</v>
      </c>
      <c r="C28" s="87" t="s">
        <v>333</v>
      </c>
      <c r="D28" s="60" t="s">
        <v>167</v>
      </c>
      <c r="E28" s="60">
        <v>1998</v>
      </c>
      <c r="F28" s="60">
        <v>9</v>
      </c>
      <c r="G28" s="60"/>
      <c r="H28" s="60"/>
      <c r="I28" s="60"/>
      <c r="J28" s="60"/>
      <c r="K28" s="60"/>
      <c r="L28" s="60"/>
      <c r="M28" s="60"/>
      <c r="N28" s="60"/>
      <c r="O28" s="24"/>
      <c r="P28" s="114">
        <f t="shared" si="0"/>
        <v>9</v>
      </c>
      <c r="Q28" s="115">
        <f t="shared" si="1"/>
        <v>9</v>
      </c>
      <c r="R28" s="60">
        <f t="shared" si="2"/>
        <v>1</v>
      </c>
      <c r="S28" s="86">
        <f t="shared" si="3"/>
        <v>1</v>
      </c>
      <c r="T28" s="98">
        <f t="shared" si="4"/>
        <v>9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</row>
    <row r="29" spans="1:28" ht="13.5" customHeight="1">
      <c r="A29" s="76" t="s">
        <v>526</v>
      </c>
      <c r="B29" s="57" t="s">
        <v>66</v>
      </c>
      <c r="C29" s="57" t="s">
        <v>428</v>
      </c>
      <c r="D29" s="60" t="s">
        <v>56</v>
      </c>
      <c r="E29" s="60">
        <v>1998</v>
      </c>
      <c r="F29" s="60"/>
      <c r="G29" s="60">
        <v>8</v>
      </c>
      <c r="H29" s="60"/>
      <c r="I29" s="60"/>
      <c r="J29" s="60"/>
      <c r="K29" s="60"/>
      <c r="L29" s="60"/>
      <c r="M29" s="60"/>
      <c r="N29" s="60"/>
      <c r="O29" s="24"/>
      <c r="P29" s="114">
        <f t="shared" si="0"/>
        <v>8</v>
      </c>
      <c r="Q29" s="115">
        <f t="shared" si="1"/>
        <v>8</v>
      </c>
      <c r="R29" s="60">
        <f t="shared" si="2"/>
        <v>1</v>
      </c>
      <c r="S29" s="86">
        <f t="shared" si="3"/>
        <v>1</v>
      </c>
      <c r="T29" s="98">
        <f t="shared" si="4"/>
        <v>8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</row>
    <row r="30" spans="1:28" ht="13.5" customHeight="1">
      <c r="A30" s="76" t="s">
        <v>526</v>
      </c>
      <c r="B30" s="87" t="s">
        <v>12</v>
      </c>
      <c r="C30" s="56" t="s">
        <v>465</v>
      </c>
      <c r="D30" s="60" t="s">
        <v>92</v>
      </c>
      <c r="E30" s="60">
        <v>1998</v>
      </c>
      <c r="F30" s="60"/>
      <c r="G30" s="60"/>
      <c r="H30" s="60"/>
      <c r="I30" s="60"/>
      <c r="J30" s="60">
        <v>8</v>
      </c>
      <c r="K30" s="60"/>
      <c r="L30" s="60"/>
      <c r="M30" s="60"/>
      <c r="N30" s="60"/>
      <c r="O30" s="60"/>
      <c r="P30" s="114">
        <f t="shared" si="0"/>
        <v>8</v>
      </c>
      <c r="Q30" s="115">
        <f t="shared" si="1"/>
        <v>8</v>
      </c>
      <c r="R30" s="60">
        <f t="shared" si="2"/>
        <v>1</v>
      </c>
      <c r="S30" s="86">
        <f t="shared" si="3"/>
        <v>1</v>
      </c>
      <c r="T30" s="98">
        <f t="shared" si="4"/>
        <v>8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</row>
    <row r="31" spans="1:28" ht="13.5" customHeight="1">
      <c r="A31" s="76" t="s">
        <v>526</v>
      </c>
      <c r="B31" s="56" t="s">
        <v>279</v>
      </c>
      <c r="C31" s="56" t="s">
        <v>283</v>
      </c>
      <c r="D31" s="60" t="s">
        <v>167</v>
      </c>
      <c r="E31" s="60">
        <v>1999</v>
      </c>
      <c r="F31" s="60">
        <v>1</v>
      </c>
      <c r="G31" s="60"/>
      <c r="H31" s="60"/>
      <c r="I31" s="60"/>
      <c r="J31" s="60"/>
      <c r="K31" s="60">
        <v>7</v>
      </c>
      <c r="L31" s="60"/>
      <c r="M31" s="60"/>
      <c r="N31" s="57"/>
      <c r="O31" s="20"/>
      <c r="P31" s="114">
        <f t="shared" si="0"/>
        <v>8</v>
      </c>
      <c r="Q31" s="115">
        <f t="shared" si="1"/>
        <v>8</v>
      </c>
      <c r="R31" s="60">
        <f t="shared" si="2"/>
        <v>2</v>
      </c>
      <c r="S31" s="86">
        <f t="shared" si="3"/>
        <v>2</v>
      </c>
      <c r="T31" s="98">
        <f t="shared" si="4"/>
        <v>7</v>
      </c>
      <c r="U31" s="98">
        <f t="shared" si="5"/>
        <v>1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</row>
    <row r="32" spans="1:28" ht="13.5" customHeight="1">
      <c r="A32" s="76" t="s">
        <v>526</v>
      </c>
      <c r="B32" s="56" t="s">
        <v>178</v>
      </c>
      <c r="C32" s="56" t="s">
        <v>525</v>
      </c>
      <c r="D32" s="60" t="s">
        <v>511</v>
      </c>
      <c r="E32" s="60">
        <v>1999</v>
      </c>
      <c r="F32" s="60"/>
      <c r="G32" s="60"/>
      <c r="H32" s="60"/>
      <c r="I32" s="60"/>
      <c r="J32" s="60"/>
      <c r="K32" s="60"/>
      <c r="L32" s="60"/>
      <c r="M32" s="60">
        <v>8</v>
      </c>
      <c r="N32" s="57"/>
      <c r="O32" s="20"/>
      <c r="P32" s="114">
        <f t="shared" si="0"/>
        <v>8</v>
      </c>
      <c r="Q32" s="115">
        <f t="shared" si="1"/>
        <v>8</v>
      </c>
      <c r="R32" s="60">
        <f t="shared" si="2"/>
        <v>1</v>
      </c>
      <c r="S32" s="86">
        <f t="shared" si="3"/>
        <v>1</v>
      </c>
      <c r="T32" s="98">
        <f t="shared" si="4"/>
        <v>8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</row>
    <row r="33" spans="1:28" ht="13.5" customHeight="1">
      <c r="A33" s="76" t="s">
        <v>250</v>
      </c>
      <c r="B33" s="56" t="s">
        <v>279</v>
      </c>
      <c r="C33" s="56" t="s">
        <v>280</v>
      </c>
      <c r="D33" s="60" t="s">
        <v>167</v>
      </c>
      <c r="E33" s="60">
        <v>1999</v>
      </c>
      <c r="F33" s="60"/>
      <c r="G33" s="60"/>
      <c r="H33" s="60"/>
      <c r="I33" s="60"/>
      <c r="J33" s="60"/>
      <c r="K33" s="60">
        <v>4</v>
      </c>
      <c r="L33" s="60"/>
      <c r="M33" s="60"/>
      <c r="N33" s="57"/>
      <c r="O33" s="20"/>
      <c r="P33" s="114">
        <f aca="true" t="shared" si="13" ref="P33:P43">O33+N33+M33+L33+K33+J33+I33+H33+G33+F33</f>
        <v>4</v>
      </c>
      <c r="Q33" s="115">
        <f aca="true" t="shared" si="14" ref="Q33:Q43">IF(R33&gt;S33,SUM(T33:Y33),P33)</f>
        <v>4</v>
      </c>
      <c r="R33" s="60">
        <f aca="true" t="shared" si="15" ref="R33:R43">COUNT(F33:O33)</f>
        <v>1</v>
      </c>
      <c r="S33" s="86">
        <f aca="true" t="shared" si="16" ref="S33:S43">IF(COUNT(F33:O33)&gt;=6,6,COUNT(F33:O33))</f>
        <v>1</v>
      </c>
      <c r="T33" s="98">
        <f t="shared" si="4"/>
        <v>4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</row>
    <row r="34" spans="1:28" ht="13.5" customHeight="1">
      <c r="A34" s="76" t="s">
        <v>251</v>
      </c>
      <c r="B34" s="56" t="s">
        <v>11</v>
      </c>
      <c r="C34" s="56" t="s">
        <v>592</v>
      </c>
      <c r="D34" s="58" t="s">
        <v>49</v>
      </c>
      <c r="E34" s="60">
        <v>1999</v>
      </c>
      <c r="F34" s="60"/>
      <c r="G34" s="60"/>
      <c r="H34" s="60"/>
      <c r="I34" s="60"/>
      <c r="J34" s="60"/>
      <c r="K34" s="60"/>
      <c r="L34" s="60"/>
      <c r="M34" s="60"/>
      <c r="N34" s="60">
        <v>3</v>
      </c>
      <c r="O34" s="20"/>
      <c r="P34" s="114">
        <f t="shared" si="13"/>
        <v>3</v>
      </c>
      <c r="Q34" s="115">
        <f t="shared" si="14"/>
        <v>3</v>
      </c>
      <c r="R34" s="60">
        <f t="shared" si="15"/>
        <v>1</v>
      </c>
      <c r="S34" s="86">
        <f t="shared" si="16"/>
        <v>1</v>
      </c>
      <c r="T34" s="98">
        <f t="shared" si="4"/>
        <v>3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</row>
    <row r="35" spans="1:28" ht="13.5" customHeight="1">
      <c r="A35" s="76" t="s">
        <v>527</v>
      </c>
      <c r="B35" s="57" t="s">
        <v>11</v>
      </c>
      <c r="C35" s="57" t="s">
        <v>377</v>
      </c>
      <c r="D35" s="60" t="s">
        <v>364</v>
      </c>
      <c r="E35" s="60">
        <v>1998</v>
      </c>
      <c r="F35" s="60">
        <v>2</v>
      </c>
      <c r="G35" s="60"/>
      <c r="H35" s="60"/>
      <c r="I35" s="60"/>
      <c r="J35" s="60"/>
      <c r="K35" s="60"/>
      <c r="L35" s="60"/>
      <c r="M35" s="60"/>
      <c r="N35" s="60"/>
      <c r="O35" s="60"/>
      <c r="P35" s="114">
        <f t="shared" si="13"/>
        <v>2</v>
      </c>
      <c r="Q35" s="115">
        <f t="shared" si="14"/>
        <v>2</v>
      </c>
      <c r="R35" s="60">
        <f t="shared" si="15"/>
        <v>1</v>
      </c>
      <c r="S35" s="86">
        <f t="shared" si="16"/>
        <v>1</v>
      </c>
      <c r="T35" s="98">
        <f t="shared" si="4"/>
        <v>2</v>
      </c>
      <c r="U35" s="98" t="e">
        <f t="shared" si="5"/>
        <v>#NUM!</v>
      </c>
      <c r="V35" s="98" t="e">
        <f t="shared" si="6"/>
        <v>#NUM!</v>
      </c>
      <c r="W35" s="98" t="e">
        <f t="shared" si="7"/>
        <v>#NUM!</v>
      </c>
      <c r="X35" s="98" t="e">
        <f t="shared" si="8"/>
        <v>#NUM!</v>
      </c>
      <c r="Y35" s="98" t="e">
        <f t="shared" si="9"/>
        <v>#NUM!</v>
      </c>
      <c r="Z35" s="98" t="e">
        <f t="shared" si="10"/>
        <v>#NUM!</v>
      </c>
      <c r="AA35" s="98" t="e">
        <f t="shared" si="11"/>
        <v>#NUM!</v>
      </c>
      <c r="AB35" s="98" t="e">
        <f t="shared" si="12"/>
        <v>#NUM!</v>
      </c>
    </row>
    <row r="36" spans="1:28" ht="13.5" customHeight="1">
      <c r="A36" s="76" t="s">
        <v>527</v>
      </c>
      <c r="B36" s="57" t="s">
        <v>26</v>
      </c>
      <c r="C36" s="57" t="s">
        <v>477</v>
      </c>
      <c r="D36" s="60" t="s">
        <v>167</v>
      </c>
      <c r="E36" s="60">
        <v>1999</v>
      </c>
      <c r="F36" s="60"/>
      <c r="G36" s="60"/>
      <c r="H36" s="60"/>
      <c r="I36" s="60"/>
      <c r="J36" s="60"/>
      <c r="K36" s="60">
        <v>2</v>
      </c>
      <c r="L36" s="60"/>
      <c r="M36" s="60"/>
      <c r="N36" s="57"/>
      <c r="O36" s="60"/>
      <c r="P36" s="114">
        <f t="shared" si="13"/>
        <v>2</v>
      </c>
      <c r="Q36" s="115">
        <f t="shared" si="14"/>
        <v>2</v>
      </c>
      <c r="R36" s="60">
        <f t="shared" si="15"/>
        <v>1</v>
      </c>
      <c r="S36" s="86">
        <f t="shared" si="16"/>
        <v>1</v>
      </c>
      <c r="T36" s="98">
        <f t="shared" si="4"/>
        <v>2</v>
      </c>
      <c r="U36" s="98" t="e">
        <f t="shared" si="5"/>
        <v>#NUM!</v>
      </c>
      <c r="V36" s="98" t="e">
        <f t="shared" si="6"/>
        <v>#NUM!</v>
      </c>
      <c r="W36" s="98" t="e">
        <f t="shared" si="7"/>
        <v>#NUM!</v>
      </c>
      <c r="X36" s="98" t="e">
        <f t="shared" si="8"/>
        <v>#NUM!</v>
      </c>
      <c r="Y36" s="98" t="e">
        <f t="shared" si="9"/>
        <v>#NUM!</v>
      </c>
      <c r="Z36" s="98" t="e">
        <f t="shared" si="10"/>
        <v>#NUM!</v>
      </c>
      <c r="AA36" s="98" t="e">
        <f t="shared" si="11"/>
        <v>#NUM!</v>
      </c>
      <c r="AB36" s="98" t="e">
        <f t="shared" si="12"/>
        <v>#NUM!</v>
      </c>
    </row>
    <row r="37" spans="1:28" ht="13.5" customHeight="1">
      <c r="A37" s="76" t="s">
        <v>253</v>
      </c>
      <c r="B37" s="57"/>
      <c r="C37" s="5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57"/>
      <c r="O37" s="20"/>
      <c r="P37" s="114">
        <f t="shared" si="13"/>
        <v>0</v>
      </c>
      <c r="Q37" s="115">
        <f t="shared" si="14"/>
        <v>0</v>
      </c>
      <c r="R37" s="60">
        <f t="shared" si="15"/>
        <v>0</v>
      </c>
      <c r="S37" s="86">
        <f t="shared" si="16"/>
        <v>0</v>
      </c>
      <c r="T37" s="98" t="e">
        <f t="shared" si="4"/>
        <v>#NUM!</v>
      </c>
      <c r="U37" s="98" t="e">
        <f t="shared" si="5"/>
        <v>#NUM!</v>
      </c>
      <c r="V37" s="98" t="e">
        <f t="shared" si="6"/>
        <v>#NUM!</v>
      </c>
      <c r="W37" s="98" t="e">
        <f t="shared" si="7"/>
        <v>#NUM!</v>
      </c>
      <c r="X37" s="98" t="e">
        <f t="shared" si="8"/>
        <v>#NUM!</v>
      </c>
      <c r="Y37" s="98" t="e">
        <f t="shared" si="9"/>
        <v>#NUM!</v>
      </c>
      <c r="Z37" s="98" t="e">
        <f t="shared" si="10"/>
        <v>#NUM!</v>
      </c>
      <c r="AA37" s="98" t="e">
        <f t="shared" si="11"/>
        <v>#NUM!</v>
      </c>
      <c r="AB37" s="98" t="e">
        <f t="shared" si="12"/>
        <v>#NUM!</v>
      </c>
    </row>
    <row r="38" spans="1:28" ht="13.5" customHeight="1">
      <c r="A38" s="76" t="s">
        <v>254</v>
      </c>
      <c r="B38" s="57"/>
      <c r="C38" s="57"/>
      <c r="D38" s="60"/>
      <c r="E38" s="60"/>
      <c r="F38" s="60"/>
      <c r="G38" s="60"/>
      <c r="H38" s="60"/>
      <c r="I38" s="60"/>
      <c r="J38" s="20"/>
      <c r="K38" s="20"/>
      <c r="L38" s="20"/>
      <c r="M38" s="20"/>
      <c r="N38" s="19"/>
      <c r="O38" s="20"/>
      <c r="P38" s="114">
        <f t="shared" si="13"/>
        <v>0</v>
      </c>
      <c r="Q38" s="115">
        <f t="shared" si="14"/>
        <v>0</v>
      </c>
      <c r="R38" s="60">
        <f t="shared" si="15"/>
        <v>0</v>
      </c>
      <c r="S38" s="86">
        <f t="shared" si="16"/>
        <v>0</v>
      </c>
      <c r="T38" s="98" t="e">
        <f t="shared" si="4"/>
        <v>#NUM!</v>
      </c>
      <c r="U38" s="98" t="e">
        <f t="shared" si="5"/>
        <v>#NUM!</v>
      </c>
      <c r="V38" s="98" t="e">
        <f t="shared" si="6"/>
        <v>#NUM!</v>
      </c>
      <c r="W38" s="98" t="e">
        <f t="shared" si="7"/>
        <v>#NUM!</v>
      </c>
      <c r="X38" s="98" t="e">
        <f t="shared" si="8"/>
        <v>#NUM!</v>
      </c>
      <c r="Y38" s="98" t="e">
        <f t="shared" si="9"/>
        <v>#NUM!</v>
      </c>
      <c r="Z38" s="98" t="e">
        <f t="shared" si="10"/>
        <v>#NUM!</v>
      </c>
      <c r="AA38" s="98" t="e">
        <f t="shared" si="11"/>
        <v>#NUM!</v>
      </c>
      <c r="AB38" s="98" t="e">
        <f t="shared" si="12"/>
        <v>#NUM!</v>
      </c>
    </row>
    <row r="39" spans="1:28" ht="13.5" customHeight="1">
      <c r="A39" s="76" t="s">
        <v>255</v>
      </c>
      <c r="B39" s="87"/>
      <c r="C39" s="87"/>
      <c r="D39" s="60"/>
      <c r="E39" s="60"/>
      <c r="F39" s="60"/>
      <c r="G39" s="60"/>
      <c r="H39" s="60"/>
      <c r="I39" s="60"/>
      <c r="J39" s="20"/>
      <c r="K39" s="20"/>
      <c r="L39" s="20"/>
      <c r="M39" s="20"/>
      <c r="N39" s="19"/>
      <c r="O39" s="20"/>
      <c r="P39" s="114">
        <f t="shared" si="13"/>
        <v>0</v>
      </c>
      <c r="Q39" s="115">
        <f t="shared" si="14"/>
        <v>0</v>
      </c>
      <c r="R39" s="60">
        <f t="shared" si="15"/>
        <v>0</v>
      </c>
      <c r="S39" s="86">
        <f t="shared" si="16"/>
        <v>0</v>
      </c>
      <c r="T39" s="98" t="e">
        <f t="shared" si="4"/>
        <v>#NUM!</v>
      </c>
      <c r="U39" s="98" t="e">
        <f t="shared" si="5"/>
        <v>#NUM!</v>
      </c>
      <c r="V39" s="98" t="e">
        <f t="shared" si="6"/>
        <v>#NUM!</v>
      </c>
      <c r="W39" s="98" t="e">
        <f t="shared" si="7"/>
        <v>#NUM!</v>
      </c>
      <c r="X39" s="98" t="e">
        <f t="shared" si="8"/>
        <v>#NUM!</v>
      </c>
      <c r="Y39" s="98" t="e">
        <f t="shared" si="9"/>
        <v>#NUM!</v>
      </c>
      <c r="Z39" s="98" t="e">
        <f t="shared" si="10"/>
        <v>#NUM!</v>
      </c>
      <c r="AA39" s="98" t="e">
        <f t="shared" si="11"/>
        <v>#NUM!</v>
      </c>
      <c r="AB39" s="98" t="e">
        <f t="shared" si="12"/>
        <v>#NUM!</v>
      </c>
    </row>
    <row r="40" spans="1:28" ht="13.5" customHeight="1">
      <c r="A40" s="76" t="s">
        <v>256</v>
      </c>
      <c r="B40" s="56"/>
      <c r="C40" s="56"/>
      <c r="D40" s="60"/>
      <c r="E40" s="60"/>
      <c r="F40" s="60"/>
      <c r="G40" s="60"/>
      <c r="H40" s="60"/>
      <c r="I40" s="60"/>
      <c r="J40" s="20"/>
      <c r="K40" s="20"/>
      <c r="L40" s="20"/>
      <c r="M40" s="20"/>
      <c r="N40" s="19"/>
      <c r="O40" s="173"/>
      <c r="P40" s="114">
        <f t="shared" si="13"/>
        <v>0</v>
      </c>
      <c r="Q40" s="115">
        <f t="shared" si="14"/>
        <v>0</v>
      </c>
      <c r="R40" s="60">
        <f t="shared" si="15"/>
        <v>0</v>
      </c>
      <c r="S40" s="86">
        <f t="shared" si="16"/>
        <v>0</v>
      </c>
      <c r="T40" s="98" t="e">
        <f t="shared" si="4"/>
        <v>#NUM!</v>
      </c>
      <c r="U40" s="98" t="e">
        <f t="shared" si="5"/>
        <v>#NUM!</v>
      </c>
      <c r="V40" s="98" t="e">
        <f t="shared" si="6"/>
        <v>#NUM!</v>
      </c>
      <c r="W40" s="98" t="e">
        <f t="shared" si="7"/>
        <v>#NUM!</v>
      </c>
      <c r="X40" s="98" t="e">
        <f t="shared" si="8"/>
        <v>#NUM!</v>
      </c>
      <c r="Y40" s="98" t="e">
        <f t="shared" si="9"/>
        <v>#NUM!</v>
      </c>
      <c r="Z40" s="98" t="e">
        <f t="shared" si="10"/>
        <v>#NUM!</v>
      </c>
      <c r="AA40" s="98" t="e">
        <f t="shared" si="11"/>
        <v>#NUM!</v>
      </c>
      <c r="AB40" s="98" t="e">
        <f t="shared" si="12"/>
        <v>#NUM!</v>
      </c>
    </row>
    <row r="41" spans="1:28" ht="13.5" customHeight="1">
      <c r="A41" s="76" t="s">
        <v>257</v>
      </c>
      <c r="B41" s="56"/>
      <c r="C41" s="56"/>
      <c r="D41" s="60"/>
      <c r="E41" s="60"/>
      <c r="F41" s="60"/>
      <c r="G41" s="60"/>
      <c r="H41" s="60"/>
      <c r="I41" s="60"/>
      <c r="J41" s="20"/>
      <c r="K41" s="20"/>
      <c r="L41" s="20"/>
      <c r="M41" s="20"/>
      <c r="N41" s="19"/>
      <c r="P41" s="114">
        <f t="shared" si="13"/>
        <v>0</v>
      </c>
      <c r="Q41" s="115">
        <f t="shared" si="14"/>
        <v>0</v>
      </c>
      <c r="R41" s="60">
        <f t="shared" si="15"/>
        <v>0</v>
      </c>
      <c r="S41" s="86">
        <f t="shared" si="16"/>
        <v>0</v>
      </c>
      <c r="T41" s="98" t="e">
        <f t="shared" si="4"/>
        <v>#NUM!</v>
      </c>
      <c r="U41" s="98" t="e">
        <f t="shared" si="5"/>
        <v>#NUM!</v>
      </c>
      <c r="V41" s="98" t="e">
        <f t="shared" si="6"/>
        <v>#NUM!</v>
      </c>
      <c r="W41" s="98" t="e">
        <f t="shared" si="7"/>
        <v>#NUM!</v>
      </c>
      <c r="X41" s="98" t="e">
        <f t="shared" si="8"/>
        <v>#NUM!</v>
      </c>
      <c r="Y41" s="98" t="e">
        <f t="shared" si="9"/>
        <v>#NUM!</v>
      </c>
      <c r="Z41" s="98" t="e">
        <f t="shared" si="10"/>
        <v>#NUM!</v>
      </c>
      <c r="AA41" s="98" t="e">
        <f t="shared" si="11"/>
        <v>#NUM!</v>
      </c>
      <c r="AB41" s="98" t="e">
        <f t="shared" si="12"/>
        <v>#NUM!</v>
      </c>
    </row>
    <row r="42" spans="1:34" ht="13.5" customHeight="1">
      <c r="A42" s="76" t="s">
        <v>258</v>
      </c>
      <c r="B42" s="56"/>
      <c r="C42" s="56"/>
      <c r="D42" s="58"/>
      <c r="E42" s="60"/>
      <c r="F42" s="60"/>
      <c r="G42" s="60"/>
      <c r="H42" s="60"/>
      <c r="I42" s="60"/>
      <c r="J42" s="20"/>
      <c r="K42" s="20"/>
      <c r="L42" s="20"/>
      <c r="M42" s="20"/>
      <c r="N42" s="19"/>
      <c r="P42" s="114">
        <f t="shared" si="13"/>
        <v>0</v>
      </c>
      <c r="Q42" s="115">
        <f t="shared" si="14"/>
        <v>0</v>
      </c>
      <c r="R42" s="60">
        <f t="shared" si="15"/>
        <v>0</v>
      </c>
      <c r="S42" s="86">
        <f t="shared" si="16"/>
        <v>0</v>
      </c>
      <c r="T42" s="98" t="e">
        <f t="shared" si="4"/>
        <v>#NUM!</v>
      </c>
      <c r="U42" s="98" t="e">
        <f t="shared" si="5"/>
        <v>#NUM!</v>
      </c>
      <c r="V42" s="98" t="e">
        <f t="shared" si="6"/>
        <v>#NUM!</v>
      </c>
      <c r="W42" s="98" t="e">
        <f t="shared" si="7"/>
        <v>#NUM!</v>
      </c>
      <c r="X42" s="98" t="e">
        <f t="shared" si="8"/>
        <v>#NUM!</v>
      </c>
      <c r="Y42" s="98" t="e">
        <f t="shared" si="9"/>
        <v>#NUM!</v>
      </c>
      <c r="Z42" s="98" t="e">
        <f t="shared" si="10"/>
        <v>#NUM!</v>
      </c>
      <c r="AA42" s="98" t="e">
        <f t="shared" si="11"/>
        <v>#NUM!</v>
      </c>
      <c r="AB42" s="98" t="e">
        <f t="shared" si="12"/>
        <v>#NUM!</v>
      </c>
      <c r="AH42" s="191"/>
    </row>
    <row r="43" spans="1:28" ht="13.5" customHeight="1">
      <c r="A43" s="76" t="s">
        <v>259</v>
      </c>
      <c r="B43" s="57"/>
      <c r="C43" s="57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27"/>
      <c r="P43" s="114">
        <f t="shared" si="13"/>
        <v>0</v>
      </c>
      <c r="Q43" s="115">
        <f t="shared" si="14"/>
        <v>0</v>
      </c>
      <c r="R43" s="60">
        <f t="shared" si="15"/>
        <v>0</v>
      </c>
      <c r="S43" s="86">
        <f t="shared" si="16"/>
        <v>0</v>
      </c>
      <c r="T43" s="98" t="e">
        <f t="shared" si="4"/>
        <v>#NUM!</v>
      </c>
      <c r="U43" s="98" t="e">
        <f t="shared" si="5"/>
        <v>#NUM!</v>
      </c>
      <c r="V43" s="98" t="e">
        <f t="shared" si="6"/>
        <v>#NUM!</v>
      </c>
      <c r="W43" s="98" t="e">
        <f t="shared" si="7"/>
        <v>#NUM!</v>
      </c>
      <c r="X43" s="98" t="e">
        <f t="shared" si="8"/>
        <v>#NUM!</v>
      </c>
      <c r="Y43" s="98" t="e">
        <f t="shared" si="9"/>
        <v>#NUM!</v>
      </c>
      <c r="Z43" s="98" t="e">
        <f t="shared" si="10"/>
        <v>#NUM!</v>
      </c>
      <c r="AA43" s="98" t="e">
        <f t="shared" si="11"/>
        <v>#NUM!</v>
      </c>
      <c r="AB43" s="98" t="e">
        <f t="shared" si="12"/>
        <v>#NUM!</v>
      </c>
    </row>
    <row r="44" ht="12.75">
      <c r="N44" s="3"/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fitToHeight="1" fitToWidth="1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L58"/>
  <sheetViews>
    <sheetView zoomScalePageLayoutView="0" workbookViewId="0" topLeftCell="A1">
      <pane xSplit="3" ySplit="4" topLeftCell="D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E8" sqref="E8"/>
    </sheetView>
  </sheetViews>
  <sheetFormatPr defaultColWidth="9.00390625" defaultRowHeight="12.75"/>
  <cols>
    <col min="1" max="1" width="6.125" style="0" customWidth="1"/>
    <col min="2" max="2" width="9.625" style="0" bestFit="1" customWidth="1"/>
    <col min="3" max="3" width="12.75390625" style="0" bestFit="1" customWidth="1"/>
    <col min="4" max="4" width="7.00390625" style="3" bestFit="1" customWidth="1"/>
    <col min="5" max="5" width="7.625" style="3" bestFit="1" customWidth="1"/>
    <col min="6" max="7" width="7.625" style="3" customWidth="1"/>
    <col min="8" max="8" width="6.625" style="3" customWidth="1"/>
    <col min="9" max="13" width="6.75390625" style="3" customWidth="1"/>
    <col min="14" max="14" width="6.75390625" style="0" customWidth="1"/>
    <col min="15" max="15" width="6.75390625" style="3" hidden="1" customWidth="1"/>
    <col min="16" max="16" width="6.375" style="0" bestFit="1" customWidth="1"/>
    <col min="17" max="17" width="9.00390625" style="0" bestFit="1" customWidth="1"/>
    <col min="18" max="18" width="6.375" style="0" customWidth="1"/>
    <col min="20" max="26" width="3.00390625" style="0" hidden="1" customWidth="1"/>
    <col min="27" max="28" width="6.75390625" style="0" hidden="1" customWidth="1"/>
    <col min="29" max="29" width="17.125" style="0" hidden="1" customWidth="1"/>
  </cols>
  <sheetData>
    <row r="1" spans="1:19" ht="15.75">
      <c r="A1" s="219" t="str">
        <f>'nejml žákyně 00 - 01'!A1</f>
        <v>Českomoravský pohár v běhu na lyžích - 2010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4.25">
      <c r="A2" s="220" t="s">
        <v>383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20" ht="94.5">
      <c r="A3" s="10"/>
      <c r="B3" s="10"/>
      <c r="C3" s="10"/>
      <c r="D3" s="11"/>
      <c r="E3" s="11"/>
      <c r="F3" s="12" t="str">
        <f>'nejml žákyně 00 - 01'!F3</f>
        <v>Nové Město na Moravě</v>
      </c>
      <c r="G3" s="12" t="str">
        <f>'nejml žákyně 00 - 01'!G3</f>
        <v>Hlinsko</v>
      </c>
      <c r="H3" s="12" t="str">
        <f>'nejml žákyně 00 - 01'!H3</f>
        <v>Svratka</v>
      </c>
      <c r="I3" s="12" t="str">
        <f>'nejml žákyně 00 - 01'!I3</f>
        <v>Česká Třebová</v>
      </c>
      <c r="J3" s="12" t="str">
        <f>'nejml žákyně 00 - 01'!J3</f>
        <v>Nové Město na Moravě</v>
      </c>
      <c r="K3" s="12" t="str">
        <f>'nejml žákyně 00 - 01'!K3</f>
        <v>Letohrad</v>
      </c>
      <c r="L3" s="12" t="str">
        <f>'nejml žákyně 00 - 01'!L3</f>
        <v>Klášterec</v>
      </c>
      <c r="M3" s="13" t="str">
        <f>'nejml žákyně 00 - 01'!M3</f>
        <v>Králíky</v>
      </c>
      <c r="N3" s="13" t="str">
        <f>'nejml žákyně 00 - 01'!N3</f>
        <v>Pohledec</v>
      </c>
      <c r="O3" s="13">
        <f>'nejml žákyně 00 - 01'!O3</f>
        <v>0</v>
      </c>
      <c r="P3" s="215" t="s">
        <v>0</v>
      </c>
      <c r="Q3" s="216"/>
      <c r="R3" s="217" t="s">
        <v>1</v>
      </c>
      <c r="S3" s="218"/>
      <c r="T3" s="5"/>
    </row>
    <row r="4" spans="1:28" s="3" customFormat="1" ht="12.75">
      <c r="A4" s="135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>
        <f>'nejml žákyně 00 - 01'!F4</f>
        <v>40180</v>
      </c>
      <c r="G4" s="16">
        <f>'nejml žákyně 00 - 01'!G4</f>
        <v>40194</v>
      </c>
      <c r="H4" s="16">
        <f>'nejml žákyně 00 - 01'!H4</f>
        <v>40201</v>
      </c>
      <c r="I4" s="16">
        <f>'nejml žákyně 00 - 01'!I4</f>
        <v>40202</v>
      </c>
      <c r="J4" s="16">
        <f>'nejml žákyně 00 - 01'!J4</f>
        <v>40209</v>
      </c>
      <c r="K4" s="16">
        <f>'nejml žákyně 00 - 01'!K4</f>
        <v>40216</v>
      </c>
      <c r="L4" s="16">
        <f>'nejml žákyně 00 - 01'!L4</f>
        <v>40229</v>
      </c>
      <c r="M4" s="17">
        <f>'nejml žákyně 00 - 01'!M4</f>
        <v>40230</v>
      </c>
      <c r="N4" s="17">
        <f>'nejml žákyně 00 - 01'!N4</f>
        <v>40236</v>
      </c>
      <c r="O4" s="17">
        <f>'nejml žákyně 00 - 01'!O4</f>
        <v>0</v>
      </c>
      <c r="P4" s="169" t="s">
        <v>7</v>
      </c>
      <c r="Q4" s="170" t="s">
        <v>91</v>
      </c>
      <c r="R4" s="170" t="s">
        <v>7</v>
      </c>
      <c r="S4" s="170" t="s">
        <v>91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</row>
    <row r="5" spans="1:38" ht="13.5" customHeight="1">
      <c r="A5" s="77" t="s">
        <v>211</v>
      </c>
      <c r="B5" s="183" t="s">
        <v>19</v>
      </c>
      <c r="C5" s="183" t="s">
        <v>188</v>
      </c>
      <c r="D5" s="184" t="s">
        <v>56</v>
      </c>
      <c r="E5" s="184">
        <v>1997</v>
      </c>
      <c r="F5" s="150">
        <v>14</v>
      </c>
      <c r="G5" s="150">
        <v>15</v>
      </c>
      <c r="H5" s="150">
        <v>9</v>
      </c>
      <c r="I5" s="150">
        <v>14</v>
      </c>
      <c r="J5" s="150">
        <v>12</v>
      </c>
      <c r="K5" s="150">
        <v>15</v>
      </c>
      <c r="L5" s="150"/>
      <c r="M5" s="150"/>
      <c r="N5" s="150">
        <v>11</v>
      </c>
      <c r="O5" s="151"/>
      <c r="P5" s="179">
        <f aca="true" t="shared" si="0" ref="P5:P44">O5+N5+M5+L5+K5+J5+I5+H5+G5+F5</f>
        <v>90</v>
      </c>
      <c r="Q5" s="115">
        <f aca="true" t="shared" si="1" ref="Q5:Q44">IF(R5&gt;S5,SUM(T5:Y5),P5)</f>
        <v>81</v>
      </c>
      <c r="R5" s="150">
        <f aca="true" t="shared" si="2" ref="R5:R44">COUNT(F5:O5)</f>
        <v>7</v>
      </c>
      <c r="S5" s="115">
        <f aca="true" t="shared" si="3" ref="S5:S44">IF(COUNT(F5:O5)&gt;=6,6,COUNT(F5:O5))</f>
        <v>6</v>
      </c>
      <c r="T5" s="98">
        <f aca="true" t="shared" si="4" ref="T5:T44">LARGE($F5:$O5,1)</f>
        <v>15</v>
      </c>
      <c r="U5" s="98">
        <f aca="true" t="shared" si="5" ref="U5:U44">LARGE($F5:$O5,2)</f>
        <v>15</v>
      </c>
      <c r="V5" s="98">
        <f aca="true" t="shared" si="6" ref="V5:V44">LARGE($F5:$O5,3)</f>
        <v>14</v>
      </c>
      <c r="W5" s="98">
        <f aca="true" t="shared" si="7" ref="W5:W44">LARGE($F5:$O5,4)</f>
        <v>14</v>
      </c>
      <c r="X5" s="98">
        <f aca="true" t="shared" si="8" ref="X5:X44">LARGE($F5:$O5,5)</f>
        <v>12</v>
      </c>
      <c r="Y5" s="98">
        <f aca="true" t="shared" si="9" ref="Y5:Y44">LARGE($F5:$O5,6)</f>
        <v>11</v>
      </c>
      <c r="Z5" s="98">
        <f aca="true" t="shared" si="10" ref="Z5:Z44">LARGE($F5:$O5,7)</f>
        <v>9</v>
      </c>
      <c r="AA5" s="98" t="e">
        <f>LARGE($F5:$O5,8)</f>
        <v>#NUM!</v>
      </c>
      <c r="AB5" s="98" t="e">
        <f>LARGE($F5:$O5,9)</f>
        <v>#NUM!</v>
      </c>
      <c r="AC5" s="163"/>
      <c r="AD5" s="162"/>
      <c r="AE5" s="164"/>
      <c r="AF5" s="26"/>
      <c r="AG5" s="26"/>
      <c r="AH5" s="26"/>
      <c r="AI5" s="26"/>
      <c r="AJ5" s="26"/>
      <c r="AK5" s="26"/>
      <c r="AL5" s="79"/>
    </row>
    <row r="6" spans="1:38" ht="13.5" customHeight="1">
      <c r="A6" s="77" t="s">
        <v>212</v>
      </c>
      <c r="B6" s="178" t="s">
        <v>99</v>
      </c>
      <c r="C6" s="178" t="s">
        <v>48</v>
      </c>
      <c r="D6" s="150" t="s">
        <v>92</v>
      </c>
      <c r="E6" s="150">
        <v>1997</v>
      </c>
      <c r="F6" s="150">
        <v>12</v>
      </c>
      <c r="G6" s="150">
        <v>12</v>
      </c>
      <c r="H6" s="150">
        <v>11</v>
      </c>
      <c r="I6" s="150">
        <v>13</v>
      </c>
      <c r="J6" s="150">
        <v>11</v>
      </c>
      <c r="K6" s="150">
        <v>14</v>
      </c>
      <c r="L6" s="150"/>
      <c r="M6" s="150"/>
      <c r="N6" s="150">
        <v>10</v>
      </c>
      <c r="O6" s="151"/>
      <c r="P6" s="179">
        <f t="shared" si="0"/>
        <v>83</v>
      </c>
      <c r="Q6" s="115">
        <f t="shared" si="1"/>
        <v>73</v>
      </c>
      <c r="R6" s="150">
        <f t="shared" si="2"/>
        <v>7</v>
      </c>
      <c r="S6" s="115">
        <f t="shared" si="3"/>
        <v>6</v>
      </c>
      <c r="T6" s="98">
        <f t="shared" si="4"/>
        <v>14</v>
      </c>
      <c r="U6" s="98">
        <f t="shared" si="5"/>
        <v>13</v>
      </c>
      <c r="V6" s="98">
        <f t="shared" si="6"/>
        <v>12</v>
      </c>
      <c r="W6" s="98">
        <f t="shared" si="7"/>
        <v>12</v>
      </c>
      <c r="X6" s="98">
        <f t="shared" si="8"/>
        <v>11</v>
      </c>
      <c r="Y6" s="98">
        <f t="shared" si="9"/>
        <v>11</v>
      </c>
      <c r="Z6" s="98">
        <f t="shared" si="10"/>
        <v>10</v>
      </c>
      <c r="AA6" s="98" t="e">
        <f aca="true" t="shared" si="11" ref="AA6:AA44">LARGE($F6:$O6,8)</f>
        <v>#NUM!</v>
      </c>
      <c r="AB6" s="98" t="e">
        <f aca="true" t="shared" si="12" ref="AB6:AB44">LARGE($F6:$O6,9)</f>
        <v>#NUM!</v>
      </c>
      <c r="AC6" s="163"/>
      <c r="AD6" s="162"/>
      <c r="AE6" s="164"/>
      <c r="AF6" s="26"/>
      <c r="AG6" s="26"/>
      <c r="AH6" s="26"/>
      <c r="AI6" s="26"/>
      <c r="AJ6" s="26"/>
      <c r="AK6" s="26"/>
      <c r="AL6" s="80"/>
    </row>
    <row r="7" spans="1:38" ht="13.5" customHeight="1">
      <c r="A7" s="77" t="s">
        <v>222</v>
      </c>
      <c r="B7" s="152" t="s">
        <v>27</v>
      </c>
      <c r="C7" s="152" t="s">
        <v>98</v>
      </c>
      <c r="D7" s="150" t="s">
        <v>78</v>
      </c>
      <c r="E7" s="150">
        <v>1997</v>
      </c>
      <c r="F7" s="150">
        <v>10</v>
      </c>
      <c r="G7" s="150">
        <v>14</v>
      </c>
      <c r="H7" s="150">
        <v>13</v>
      </c>
      <c r="I7" s="150">
        <v>15</v>
      </c>
      <c r="J7" s="150"/>
      <c r="K7" s="150"/>
      <c r="L7" s="150"/>
      <c r="M7" s="150"/>
      <c r="N7" s="150">
        <v>13</v>
      </c>
      <c r="O7" s="151"/>
      <c r="P7" s="179">
        <f t="shared" si="0"/>
        <v>65</v>
      </c>
      <c r="Q7" s="115">
        <f t="shared" si="1"/>
        <v>65</v>
      </c>
      <c r="R7" s="150">
        <f t="shared" si="2"/>
        <v>5</v>
      </c>
      <c r="S7" s="115">
        <f t="shared" si="3"/>
        <v>5</v>
      </c>
      <c r="T7" s="98">
        <f t="shared" si="4"/>
        <v>15</v>
      </c>
      <c r="U7" s="98">
        <f t="shared" si="5"/>
        <v>14</v>
      </c>
      <c r="V7" s="98">
        <f t="shared" si="6"/>
        <v>13</v>
      </c>
      <c r="W7" s="98">
        <f t="shared" si="7"/>
        <v>13</v>
      </c>
      <c r="X7" s="98">
        <f t="shared" si="8"/>
        <v>10</v>
      </c>
      <c r="Y7" s="98" t="e">
        <f t="shared" si="9"/>
        <v>#NUM!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  <c r="AC7" s="163"/>
      <c r="AD7" s="162"/>
      <c r="AE7" s="164"/>
      <c r="AF7" s="26"/>
      <c r="AG7" s="26"/>
      <c r="AH7" s="26"/>
      <c r="AI7" s="26"/>
      <c r="AJ7" s="26"/>
      <c r="AK7" s="26"/>
      <c r="AL7" s="80"/>
    </row>
    <row r="8" spans="1:38" ht="13.5" customHeight="1">
      <c r="A8" s="77" t="s">
        <v>223</v>
      </c>
      <c r="B8" s="56" t="s">
        <v>20</v>
      </c>
      <c r="C8" s="96" t="s">
        <v>214</v>
      </c>
      <c r="D8" s="60" t="s">
        <v>92</v>
      </c>
      <c r="E8" s="60">
        <v>1997</v>
      </c>
      <c r="F8" s="60">
        <v>9</v>
      </c>
      <c r="G8" s="60">
        <v>11</v>
      </c>
      <c r="H8" s="60">
        <v>7</v>
      </c>
      <c r="I8" s="60">
        <v>12</v>
      </c>
      <c r="J8" s="60">
        <v>10</v>
      </c>
      <c r="K8" s="60"/>
      <c r="L8" s="60"/>
      <c r="M8" s="60"/>
      <c r="N8" s="60">
        <v>9</v>
      </c>
      <c r="O8" s="85"/>
      <c r="P8" s="114">
        <f t="shared" si="0"/>
        <v>58</v>
      </c>
      <c r="Q8" s="115">
        <f t="shared" si="1"/>
        <v>58</v>
      </c>
      <c r="R8" s="60">
        <f t="shared" si="2"/>
        <v>6</v>
      </c>
      <c r="S8" s="86">
        <f t="shared" si="3"/>
        <v>6</v>
      </c>
      <c r="T8" s="98">
        <f t="shared" si="4"/>
        <v>12</v>
      </c>
      <c r="U8" s="98">
        <f t="shared" si="5"/>
        <v>11</v>
      </c>
      <c r="V8" s="98">
        <f t="shared" si="6"/>
        <v>10</v>
      </c>
      <c r="W8" s="98">
        <f t="shared" si="7"/>
        <v>9</v>
      </c>
      <c r="X8" s="98">
        <f t="shared" si="8"/>
        <v>9</v>
      </c>
      <c r="Y8" s="98">
        <f t="shared" si="9"/>
        <v>7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163"/>
      <c r="AD8" s="162"/>
      <c r="AE8" s="164"/>
      <c r="AF8" s="26"/>
      <c r="AG8" s="26"/>
      <c r="AH8" s="26"/>
      <c r="AI8" s="26"/>
      <c r="AJ8" s="26"/>
      <c r="AK8" s="26"/>
      <c r="AL8" s="83"/>
    </row>
    <row r="9" spans="1:38" ht="13.5" customHeight="1">
      <c r="A9" s="77" t="s">
        <v>213</v>
      </c>
      <c r="B9" s="57" t="s">
        <v>17</v>
      </c>
      <c r="C9" s="57" t="s">
        <v>317</v>
      </c>
      <c r="D9" s="60" t="s">
        <v>56</v>
      </c>
      <c r="E9" s="60">
        <v>1997</v>
      </c>
      <c r="F9" s="60"/>
      <c r="G9" s="60">
        <v>13</v>
      </c>
      <c r="H9" s="60">
        <v>8</v>
      </c>
      <c r="I9" s="60">
        <v>10</v>
      </c>
      <c r="J9" s="60"/>
      <c r="K9" s="60"/>
      <c r="L9" s="60"/>
      <c r="M9" s="60">
        <v>15</v>
      </c>
      <c r="N9" s="60">
        <v>8</v>
      </c>
      <c r="O9" s="85"/>
      <c r="P9" s="114">
        <f t="shared" si="0"/>
        <v>54</v>
      </c>
      <c r="Q9" s="115">
        <f t="shared" si="1"/>
        <v>54</v>
      </c>
      <c r="R9" s="60">
        <f t="shared" si="2"/>
        <v>5</v>
      </c>
      <c r="S9" s="86">
        <f t="shared" si="3"/>
        <v>5</v>
      </c>
      <c r="T9" s="98">
        <f t="shared" si="4"/>
        <v>15</v>
      </c>
      <c r="U9" s="98">
        <f t="shared" si="5"/>
        <v>13</v>
      </c>
      <c r="V9" s="98">
        <f t="shared" si="6"/>
        <v>10</v>
      </c>
      <c r="W9" s="98">
        <f t="shared" si="7"/>
        <v>8</v>
      </c>
      <c r="X9" s="98">
        <f t="shared" si="8"/>
        <v>8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26"/>
      <c r="AD9" s="26"/>
      <c r="AE9" s="26"/>
      <c r="AF9" s="26"/>
      <c r="AG9" s="26"/>
      <c r="AH9" s="26"/>
      <c r="AI9" s="26"/>
      <c r="AJ9" s="26"/>
      <c r="AK9" s="26"/>
      <c r="AL9" s="79"/>
    </row>
    <row r="10" spans="1:38" ht="13.5" customHeight="1">
      <c r="A10" s="77" t="s">
        <v>225</v>
      </c>
      <c r="B10" s="56" t="s">
        <v>190</v>
      </c>
      <c r="C10" s="57" t="s">
        <v>191</v>
      </c>
      <c r="D10" s="60" t="s">
        <v>92</v>
      </c>
      <c r="E10" s="60">
        <v>1997</v>
      </c>
      <c r="F10" s="60">
        <v>5</v>
      </c>
      <c r="G10" s="60">
        <v>10</v>
      </c>
      <c r="H10" s="60"/>
      <c r="I10" s="60">
        <v>9</v>
      </c>
      <c r="J10" s="60">
        <v>9</v>
      </c>
      <c r="K10" s="60"/>
      <c r="L10" s="60"/>
      <c r="M10" s="60">
        <v>14</v>
      </c>
      <c r="N10" s="60"/>
      <c r="O10" s="85"/>
      <c r="P10" s="114">
        <f t="shared" si="0"/>
        <v>47</v>
      </c>
      <c r="Q10" s="115">
        <f t="shared" si="1"/>
        <v>47</v>
      </c>
      <c r="R10" s="60">
        <f t="shared" si="2"/>
        <v>5</v>
      </c>
      <c r="S10" s="86">
        <f t="shared" si="3"/>
        <v>5</v>
      </c>
      <c r="T10" s="98">
        <f t="shared" si="4"/>
        <v>14</v>
      </c>
      <c r="U10" s="98">
        <f t="shared" si="5"/>
        <v>10</v>
      </c>
      <c r="V10" s="98">
        <f t="shared" si="6"/>
        <v>9</v>
      </c>
      <c r="W10" s="98">
        <f t="shared" si="7"/>
        <v>9</v>
      </c>
      <c r="X10" s="98">
        <f t="shared" si="8"/>
        <v>5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80"/>
    </row>
    <row r="11" spans="1:38" ht="13.5" customHeight="1">
      <c r="A11" s="77" t="s">
        <v>217</v>
      </c>
      <c r="B11" s="57" t="s">
        <v>18</v>
      </c>
      <c r="C11" s="56" t="s">
        <v>216</v>
      </c>
      <c r="D11" s="60" t="s">
        <v>57</v>
      </c>
      <c r="E11" s="60">
        <v>1997</v>
      </c>
      <c r="F11" s="60"/>
      <c r="G11" s="60"/>
      <c r="H11" s="60">
        <v>6</v>
      </c>
      <c r="I11" s="60">
        <v>6</v>
      </c>
      <c r="J11" s="60"/>
      <c r="K11" s="60">
        <v>12</v>
      </c>
      <c r="L11" s="60">
        <v>11</v>
      </c>
      <c r="M11" s="60"/>
      <c r="N11" s="60">
        <v>4</v>
      </c>
      <c r="O11" s="85"/>
      <c r="P11" s="114">
        <f t="shared" si="0"/>
        <v>39</v>
      </c>
      <c r="Q11" s="115">
        <f t="shared" si="1"/>
        <v>39</v>
      </c>
      <c r="R11" s="60">
        <f t="shared" si="2"/>
        <v>5</v>
      </c>
      <c r="S11" s="86">
        <f t="shared" si="3"/>
        <v>5</v>
      </c>
      <c r="T11" s="98">
        <f t="shared" si="4"/>
        <v>12</v>
      </c>
      <c r="U11" s="98">
        <f t="shared" si="5"/>
        <v>11</v>
      </c>
      <c r="V11" s="98">
        <f t="shared" si="6"/>
        <v>6</v>
      </c>
      <c r="W11" s="98">
        <f t="shared" si="7"/>
        <v>6</v>
      </c>
      <c r="X11" s="98">
        <f t="shared" si="8"/>
        <v>4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80"/>
    </row>
    <row r="12" spans="1:38" ht="13.5" customHeight="1">
      <c r="A12" s="77" t="s">
        <v>524</v>
      </c>
      <c r="B12" s="57" t="s">
        <v>22</v>
      </c>
      <c r="C12" s="57" t="s">
        <v>284</v>
      </c>
      <c r="D12" s="60" t="s">
        <v>167</v>
      </c>
      <c r="E12" s="60">
        <v>1997</v>
      </c>
      <c r="F12" s="60">
        <v>15</v>
      </c>
      <c r="G12" s="60"/>
      <c r="H12" s="60"/>
      <c r="I12" s="60"/>
      <c r="J12" s="60"/>
      <c r="K12" s="60"/>
      <c r="L12" s="60"/>
      <c r="M12" s="60"/>
      <c r="N12" s="60">
        <v>15</v>
      </c>
      <c r="O12" s="85"/>
      <c r="P12" s="114">
        <f t="shared" si="0"/>
        <v>30</v>
      </c>
      <c r="Q12" s="115">
        <f t="shared" si="1"/>
        <v>30</v>
      </c>
      <c r="R12" s="60">
        <f t="shared" si="2"/>
        <v>2</v>
      </c>
      <c r="S12" s="86">
        <f t="shared" si="3"/>
        <v>2</v>
      </c>
      <c r="T12" s="98">
        <f t="shared" si="4"/>
        <v>15</v>
      </c>
      <c r="U12" s="98">
        <f t="shared" si="5"/>
        <v>15</v>
      </c>
      <c r="V12" s="98" t="e">
        <f t="shared" si="6"/>
        <v>#NUM!</v>
      </c>
      <c r="W12" s="98" t="e">
        <f t="shared" si="7"/>
        <v>#NUM!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80"/>
    </row>
    <row r="13" spans="1:38" ht="13.5" customHeight="1">
      <c r="A13" s="77" t="s">
        <v>524</v>
      </c>
      <c r="B13" s="57" t="s">
        <v>156</v>
      </c>
      <c r="C13" s="57" t="s">
        <v>192</v>
      </c>
      <c r="D13" s="60" t="s">
        <v>57</v>
      </c>
      <c r="E13" s="60">
        <v>1996</v>
      </c>
      <c r="F13" s="60"/>
      <c r="G13" s="60"/>
      <c r="H13" s="60">
        <v>15</v>
      </c>
      <c r="I13" s="86"/>
      <c r="J13" s="86"/>
      <c r="K13" s="86"/>
      <c r="L13" s="60">
        <v>15</v>
      </c>
      <c r="M13" s="60"/>
      <c r="N13" s="60"/>
      <c r="O13" s="85"/>
      <c r="P13" s="114">
        <f t="shared" si="0"/>
        <v>30</v>
      </c>
      <c r="Q13" s="115">
        <f t="shared" si="1"/>
        <v>30</v>
      </c>
      <c r="R13" s="60">
        <f t="shared" si="2"/>
        <v>2</v>
      </c>
      <c r="S13" s="86">
        <f t="shared" si="3"/>
        <v>2</v>
      </c>
      <c r="T13" s="98">
        <f t="shared" si="4"/>
        <v>15</v>
      </c>
      <c r="U13" s="98">
        <f t="shared" si="5"/>
        <v>15</v>
      </c>
      <c r="V13" s="98" t="e">
        <f t="shared" si="6"/>
        <v>#NUM!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80"/>
    </row>
    <row r="14" spans="1:38" ht="13.5" customHeight="1">
      <c r="A14" s="77" t="s">
        <v>235</v>
      </c>
      <c r="B14" s="57" t="s">
        <v>28</v>
      </c>
      <c r="C14" s="57" t="s">
        <v>186</v>
      </c>
      <c r="D14" s="60" t="s">
        <v>51</v>
      </c>
      <c r="E14" s="60">
        <v>1996</v>
      </c>
      <c r="F14" s="60"/>
      <c r="G14" s="60"/>
      <c r="H14" s="60"/>
      <c r="I14" s="60"/>
      <c r="J14" s="60">
        <v>14</v>
      </c>
      <c r="K14" s="60"/>
      <c r="L14" s="60"/>
      <c r="M14" s="60"/>
      <c r="N14" s="60">
        <v>14</v>
      </c>
      <c r="O14" s="85"/>
      <c r="P14" s="114">
        <f t="shared" si="0"/>
        <v>28</v>
      </c>
      <c r="Q14" s="115">
        <f t="shared" si="1"/>
        <v>28</v>
      </c>
      <c r="R14" s="60">
        <f t="shared" si="2"/>
        <v>2</v>
      </c>
      <c r="S14" s="86">
        <f t="shared" si="3"/>
        <v>2</v>
      </c>
      <c r="T14" s="98">
        <f t="shared" si="4"/>
        <v>14</v>
      </c>
      <c r="U14" s="98">
        <f t="shared" si="5"/>
        <v>14</v>
      </c>
      <c r="V14" s="98" t="e">
        <f t="shared" si="6"/>
        <v>#NUM!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80"/>
    </row>
    <row r="15" spans="1:38" ht="13.5" customHeight="1">
      <c r="A15" s="77" t="s">
        <v>236</v>
      </c>
      <c r="B15" s="67" t="s">
        <v>184</v>
      </c>
      <c r="C15" s="67" t="s">
        <v>185</v>
      </c>
      <c r="D15" s="60" t="s">
        <v>57</v>
      </c>
      <c r="E15" s="60">
        <v>1997</v>
      </c>
      <c r="F15" s="60"/>
      <c r="G15" s="60"/>
      <c r="H15" s="60">
        <v>14</v>
      </c>
      <c r="I15" s="60"/>
      <c r="J15" s="60"/>
      <c r="K15" s="60"/>
      <c r="L15" s="60">
        <v>13</v>
      </c>
      <c r="M15" s="60"/>
      <c r="N15" s="60"/>
      <c r="O15" s="85"/>
      <c r="P15" s="114">
        <f t="shared" si="0"/>
        <v>27</v>
      </c>
      <c r="Q15" s="115">
        <f t="shared" si="1"/>
        <v>27</v>
      </c>
      <c r="R15" s="60">
        <f t="shared" si="2"/>
        <v>2</v>
      </c>
      <c r="S15" s="86">
        <f t="shared" si="3"/>
        <v>2</v>
      </c>
      <c r="T15" s="98">
        <f t="shared" si="4"/>
        <v>14</v>
      </c>
      <c r="U15" s="98">
        <f t="shared" si="5"/>
        <v>13</v>
      </c>
      <c r="V15" s="98" t="e">
        <f t="shared" si="6"/>
        <v>#NUM!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80"/>
    </row>
    <row r="16" spans="1:38" ht="13.5" customHeight="1">
      <c r="A16" s="77" t="s">
        <v>237</v>
      </c>
      <c r="B16" s="57" t="s">
        <v>136</v>
      </c>
      <c r="C16" s="57" t="s">
        <v>137</v>
      </c>
      <c r="D16" s="60" t="s">
        <v>49</v>
      </c>
      <c r="E16" s="60">
        <v>1997</v>
      </c>
      <c r="F16" s="60"/>
      <c r="G16" s="60"/>
      <c r="H16" s="60"/>
      <c r="I16" s="60"/>
      <c r="J16" s="60"/>
      <c r="K16" s="60">
        <v>13</v>
      </c>
      <c r="L16" s="60"/>
      <c r="M16" s="60">
        <v>13</v>
      </c>
      <c r="N16" s="60"/>
      <c r="O16" s="85"/>
      <c r="P16" s="114">
        <f t="shared" si="0"/>
        <v>26</v>
      </c>
      <c r="Q16" s="115">
        <f t="shared" si="1"/>
        <v>26</v>
      </c>
      <c r="R16" s="60">
        <f t="shared" si="2"/>
        <v>2</v>
      </c>
      <c r="S16" s="86">
        <f t="shared" si="3"/>
        <v>2</v>
      </c>
      <c r="T16" s="98">
        <f t="shared" si="4"/>
        <v>13</v>
      </c>
      <c r="U16" s="98">
        <f t="shared" si="5"/>
        <v>13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80"/>
    </row>
    <row r="17" spans="1:38" ht="13.5" customHeight="1">
      <c r="A17" s="77" t="s">
        <v>485</v>
      </c>
      <c r="B17" s="57" t="s">
        <v>32</v>
      </c>
      <c r="C17" s="57" t="s">
        <v>100</v>
      </c>
      <c r="D17" s="60" t="s">
        <v>92</v>
      </c>
      <c r="E17" s="60">
        <v>1996</v>
      </c>
      <c r="F17" s="60">
        <v>7</v>
      </c>
      <c r="G17" s="60"/>
      <c r="H17" s="60"/>
      <c r="I17" s="60">
        <v>11</v>
      </c>
      <c r="J17" s="60">
        <v>7</v>
      </c>
      <c r="K17" s="60"/>
      <c r="L17" s="60"/>
      <c r="M17" s="60"/>
      <c r="N17" s="60"/>
      <c r="O17" s="85"/>
      <c r="P17" s="114">
        <f t="shared" si="0"/>
        <v>25</v>
      </c>
      <c r="Q17" s="115">
        <f t="shared" si="1"/>
        <v>25</v>
      </c>
      <c r="R17" s="60">
        <f t="shared" si="2"/>
        <v>3</v>
      </c>
      <c r="S17" s="86">
        <f t="shared" si="3"/>
        <v>3</v>
      </c>
      <c r="T17" s="98">
        <f t="shared" si="4"/>
        <v>11</v>
      </c>
      <c r="U17" s="98">
        <f t="shared" si="5"/>
        <v>7</v>
      </c>
      <c r="V17" s="98">
        <f t="shared" si="6"/>
        <v>7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80"/>
    </row>
    <row r="18" spans="1:38" ht="13.5" customHeight="1">
      <c r="A18" s="77" t="s">
        <v>485</v>
      </c>
      <c r="B18" s="57" t="s">
        <v>43</v>
      </c>
      <c r="C18" s="57" t="s">
        <v>290</v>
      </c>
      <c r="D18" s="60" t="s">
        <v>167</v>
      </c>
      <c r="E18" s="60">
        <v>1996</v>
      </c>
      <c r="F18" s="60">
        <v>13</v>
      </c>
      <c r="G18" s="60"/>
      <c r="H18" s="60"/>
      <c r="I18" s="60"/>
      <c r="J18" s="60"/>
      <c r="K18" s="60"/>
      <c r="L18" s="60"/>
      <c r="M18" s="60"/>
      <c r="N18" s="60">
        <v>12</v>
      </c>
      <c r="O18" s="85"/>
      <c r="P18" s="114">
        <f t="shared" si="0"/>
        <v>25</v>
      </c>
      <c r="Q18" s="115">
        <f t="shared" si="1"/>
        <v>25</v>
      </c>
      <c r="R18" s="60">
        <f t="shared" si="2"/>
        <v>2</v>
      </c>
      <c r="S18" s="86">
        <f t="shared" si="3"/>
        <v>2</v>
      </c>
      <c r="T18" s="98">
        <f t="shared" si="4"/>
        <v>13</v>
      </c>
      <c r="U18" s="98">
        <f t="shared" si="5"/>
        <v>12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80"/>
    </row>
    <row r="19" spans="1:38" ht="13.5" customHeight="1">
      <c r="A19" s="77" t="s">
        <v>444</v>
      </c>
      <c r="B19" s="57" t="s">
        <v>189</v>
      </c>
      <c r="C19" s="57" t="s">
        <v>107</v>
      </c>
      <c r="D19" s="60" t="s">
        <v>92</v>
      </c>
      <c r="E19" s="60">
        <v>1997</v>
      </c>
      <c r="F19" s="60">
        <v>4</v>
      </c>
      <c r="G19" s="60"/>
      <c r="H19" s="60"/>
      <c r="I19" s="60">
        <v>8</v>
      </c>
      <c r="J19" s="60"/>
      <c r="K19" s="60"/>
      <c r="L19" s="60"/>
      <c r="M19" s="60">
        <v>12</v>
      </c>
      <c r="N19" s="60"/>
      <c r="O19" s="85"/>
      <c r="P19" s="114">
        <f t="shared" si="0"/>
        <v>24</v>
      </c>
      <c r="Q19" s="115">
        <f t="shared" si="1"/>
        <v>24</v>
      </c>
      <c r="R19" s="60">
        <f t="shared" si="2"/>
        <v>3</v>
      </c>
      <c r="S19" s="86">
        <f t="shared" si="3"/>
        <v>3</v>
      </c>
      <c r="T19" s="98">
        <f t="shared" si="4"/>
        <v>12</v>
      </c>
      <c r="U19" s="98">
        <f t="shared" si="5"/>
        <v>8</v>
      </c>
      <c r="V19" s="98">
        <f t="shared" si="6"/>
        <v>4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80"/>
    </row>
    <row r="20" spans="1:38" ht="13.5" customHeight="1">
      <c r="A20" s="77" t="s">
        <v>444</v>
      </c>
      <c r="B20" s="57" t="s">
        <v>156</v>
      </c>
      <c r="C20" s="57" t="s">
        <v>187</v>
      </c>
      <c r="D20" s="60" t="s">
        <v>57</v>
      </c>
      <c r="E20" s="60">
        <v>1997</v>
      </c>
      <c r="F20" s="60"/>
      <c r="G20" s="60"/>
      <c r="H20" s="60">
        <v>12</v>
      </c>
      <c r="I20" s="60"/>
      <c r="J20" s="60"/>
      <c r="K20" s="60"/>
      <c r="L20" s="60">
        <v>12</v>
      </c>
      <c r="M20" s="60"/>
      <c r="N20" s="60"/>
      <c r="O20" s="85"/>
      <c r="P20" s="114">
        <f t="shared" si="0"/>
        <v>24</v>
      </c>
      <c r="Q20" s="115">
        <f t="shared" si="1"/>
        <v>24</v>
      </c>
      <c r="R20" s="60">
        <f t="shared" si="2"/>
        <v>2</v>
      </c>
      <c r="S20" s="86">
        <f t="shared" si="3"/>
        <v>2</v>
      </c>
      <c r="T20" s="98">
        <f t="shared" si="4"/>
        <v>12</v>
      </c>
      <c r="U20" s="98">
        <f t="shared" si="5"/>
        <v>12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13.5" customHeight="1">
      <c r="A21" s="77" t="s">
        <v>239</v>
      </c>
      <c r="B21" s="57" t="s">
        <v>8</v>
      </c>
      <c r="C21" s="57" t="s">
        <v>108</v>
      </c>
      <c r="D21" s="60" t="s">
        <v>78</v>
      </c>
      <c r="E21" s="60">
        <v>1997</v>
      </c>
      <c r="F21" s="60"/>
      <c r="G21" s="60"/>
      <c r="H21" s="60">
        <v>10</v>
      </c>
      <c r="I21" s="60"/>
      <c r="J21" s="60">
        <v>13</v>
      </c>
      <c r="K21" s="60"/>
      <c r="L21" s="60"/>
      <c r="M21" s="60"/>
      <c r="N21" s="60"/>
      <c r="O21" s="85"/>
      <c r="P21" s="114">
        <f t="shared" si="0"/>
        <v>23</v>
      </c>
      <c r="Q21" s="115">
        <f t="shared" si="1"/>
        <v>23</v>
      </c>
      <c r="R21" s="60">
        <f t="shared" si="2"/>
        <v>2</v>
      </c>
      <c r="S21" s="86">
        <f t="shared" si="3"/>
        <v>2</v>
      </c>
      <c r="T21" s="98">
        <f t="shared" si="4"/>
        <v>13</v>
      </c>
      <c r="U21" s="98">
        <f t="shared" si="5"/>
        <v>10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ht="13.5" customHeight="1">
      <c r="A22" s="77" t="s">
        <v>232</v>
      </c>
      <c r="B22" s="67" t="s">
        <v>118</v>
      </c>
      <c r="C22" s="87" t="s">
        <v>305</v>
      </c>
      <c r="D22" s="60" t="s">
        <v>49</v>
      </c>
      <c r="E22" s="60">
        <v>1997</v>
      </c>
      <c r="F22" s="60"/>
      <c r="G22" s="59"/>
      <c r="H22" s="59"/>
      <c r="I22" s="59">
        <v>7</v>
      </c>
      <c r="J22" s="59">
        <v>6</v>
      </c>
      <c r="K22" s="59"/>
      <c r="L22" s="59"/>
      <c r="M22" s="59"/>
      <c r="N22" s="59">
        <v>5</v>
      </c>
      <c r="O22" s="116"/>
      <c r="P22" s="114">
        <f t="shared" si="0"/>
        <v>18</v>
      </c>
      <c r="Q22" s="115">
        <f t="shared" si="1"/>
        <v>18</v>
      </c>
      <c r="R22" s="60">
        <f t="shared" si="2"/>
        <v>3</v>
      </c>
      <c r="S22" s="86">
        <f t="shared" si="3"/>
        <v>3</v>
      </c>
      <c r="T22" s="98">
        <f t="shared" si="4"/>
        <v>7</v>
      </c>
      <c r="U22" s="98">
        <f t="shared" si="5"/>
        <v>6</v>
      </c>
      <c r="V22" s="98">
        <f t="shared" si="6"/>
        <v>5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ht="13.5" customHeight="1">
      <c r="A23" s="77" t="s">
        <v>240</v>
      </c>
      <c r="B23" s="67" t="s">
        <v>18</v>
      </c>
      <c r="C23" s="67" t="s">
        <v>138</v>
      </c>
      <c r="D23" s="60" t="s">
        <v>78</v>
      </c>
      <c r="E23" s="60">
        <v>1997</v>
      </c>
      <c r="F23" s="60">
        <v>2</v>
      </c>
      <c r="G23" s="60"/>
      <c r="H23" s="60"/>
      <c r="I23" s="60"/>
      <c r="J23" s="60">
        <v>8</v>
      </c>
      <c r="K23" s="60"/>
      <c r="L23" s="60"/>
      <c r="M23" s="60"/>
      <c r="N23" s="60">
        <v>6</v>
      </c>
      <c r="O23" s="85"/>
      <c r="P23" s="114">
        <f t="shared" si="0"/>
        <v>16</v>
      </c>
      <c r="Q23" s="115">
        <f t="shared" si="1"/>
        <v>16</v>
      </c>
      <c r="R23" s="60">
        <f t="shared" si="2"/>
        <v>3</v>
      </c>
      <c r="S23" s="86">
        <f t="shared" si="3"/>
        <v>3</v>
      </c>
      <c r="T23" s="98">
        <f t="shared" si="4"/>
        <v>8</v>
      </c>
      <c r="U23" s="98">
        <f t="shared" si="5"/>
        <v>6</v>
      </c>
      <c r="V23" s="98">
        <f t="shared" si="6"/>
        <v>2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3.5" customHeight="1">
      <c r="A24" s="77" t="s">
        <v>241</v>
      </c>
      <c r="B24" s="57" t="s">
        <v>42</v>
      </c>
      <c r="C24" s="57" t="s">
        <v>89</v>
      </c>
      <c r="D24" s="60" t="s">
        <v>78</v>
      </c>
      <c r="E24" s="60">
        <v>1997</v>
      </c>
      <c r="F24" s="60"/>
      <c r="G24" s="60"/>
      <c r="H24" s="60"/>
      <c r="I24" s="60"/>
      <c r="J24" s="60">
        <v>15</v>
      </c>
      <c r="K24" s="60"/>
      <c r="L24" s="60"/>
      <c r="M24" s="60"/>
      <c r="N24" s="60"/>
      <c r="O24" s="85"/>
      <c r="P24" s="114">
        <f t="shared" si="0"/>
        <v>15</v>
      </c>
      <c r="Q24" s="115">
        <f t="shared" si="1"/>
        <v>15</v>
      </c>
      <c r="R24" s="60">
        <f t="shared" si="2"/>
        <v>1</v>
      </c>
      <c r="S24" s="86">
        <f t="shared" si="3"/>
        <v>1</v>
      </c>
      <c r="T24" s="98">
        <f t="shared" si="4"/>
        <v>15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ht="13.5" customHeight="1">
      <c r="A25" s="77" t="s">
        <v>242</v>
      </c>
      <c r="B25" s="146" t="s">
        <v>21</v>
      </c>
      <c r="C25" s="146" t="s">
        <v>497</v>
      </c>
      <c r="D25" s="59" t="s">
        <v>57</v>
      </c>
      <c r="E25" s="59">
        <v>1996</v>
      </c>
      <c r="F25" s="59"/>
      <c r="G25" s="59"/>
      <c r="H25" s="59"/>
      <c r="I25" s="59"/>
      <c r="J25" s="59"/>
      <c r="K25" s="59"/>
      <c r="L25" s="59">
        <v>14</v>
      </c>
      <c r="M25" s="59"/>
      <c r="N25" s="59"/>
      <c r="O25" s="116"/>
      <c r="P25" s="114">
        <f t="shared" si="0"/>
        <v>14</v>
      </c>
      <c r="Q25" s="115">
        <f t="shared" si="1"/>
        <v>14</v>
      </c>
      <c r="R25" s="60">
        <f t="shared" si="2"/>
        <v>1</v>
      </c>
      <c r="S25" s="86">
        <f t="shared" si="3"/>
        <v>1</v>
      </c>
      <c r="T25" s="98">
        <f t="shared" si="4"/>
        <v>14</v>
      </c>
      <c r="U25" s="98" t="e">
        <f t="shared" si="5"/>
        <v>#NUM!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ht="13.5" customHeight="1">
      <c r="A26" s="77" t="s">
        <v>595</v>
      </c>
      <c r="B26" s="57" t="s">
        <v>18</v>
      </c>
      <c r="C26" s="57" t="s">
        <v>291</v>
      </c>
      <c r="D26" s="60" t="s">
        <v>286</v>
      </c>
      <c r="E26" s="60">
        <v>1996</v>
      </c>
      <c r="F26" s="60">
        <v>11</v>
      </c>
      <c r="G26" s="60"/>
      <c r="H26" s="60"/>
      <c r="I26" s="60"/>
      <c r="J26" s="60"/>
      <c r="K26" s="60"/>
      <c r="L26" s="60"/>
      <c r="M26" s="60"/>
      <c r="N26" s="60"/>
      <c r="O26" s="85"/>
      <c r="P26" s="114">
        <f t="shared" si="0"/>
        <v>11</v>
      </c>
      <c r="Q26" s="115">
        <f t="shared" si="1"/>
        <v>11</v>
      </c>
      <c r="R26" s="60">
        <f t="shared" si="2"/>
        <v>1</v>
      </c>
      <c r="S26" s="86">
        <f t="shared" si="3"/>
        <v>1</v>
      </c>
      <c r="T26" s="98">
        <f t="shared" si="4"/>
        <v>11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ht="13.5" customHeight="1">
      <c r="A27" s="77" t="s">
        <v>595</v>
      </c>
      <c r="B27" s="57" t="s">
        <v>74</v>
      </c>
      <c r="C27" s="57" t="s">
        <v>528</v>
      </c>
      <c r="D27" s="60" t="s">
        <v>529</v>
      </c>
      <c r="E27" s="60">
        <v>1999</v>
      </c>
      <c r="F27" s="60"/>
      <c r="G27" s="60"/>
      <c r="H27" s="60"/>
      <c r="I27" s="60"/>
      <c r="J27" s="60"/>
      <c r="K27" s="60"/>
      <c r="L27" s="60"/>
      <c r="M27" s="60">
        <v>11</v>
      </c>
      <c r="N27" s="60"/>
      <c r="O27" s="85"/>
      <c r="P27" s="114">
        <f t="shared" si="0"/>
        <v>11</v>
      </c>
      <c r="Q27" s="115">
        <f t="shared" si="1"/>
        <v>11</v>
      </c>
      <c r="R27" s="60">
        <f t="shared" si="2"/>
        <v>1</v>
      </c>
      <c r="S27" s="86">
        <f t="shared" si="3"/>
        <v>1</v>
      </c>
      <c r="T27" s="98">
        <f t="shared" si="4"/>
        <v>11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ht="13.5" customHeight="1">
      <c r="A28" s="77" t="s">
        <v>245</v>
      </c>
      <c r="B28" s="67" t="s">
        <v>28</v>
      </c>
      <c r="C28" s="67" t="s">
        <v>430</v>
      </c>
      <c r="D28" s="60" t="s">
        <v>92</v>
      </c>
      <c r="E28" s="60">
        <v>1997</v>
      </c>
      <c r="F28" s="60"/>
      <c r="G28" s="60">
        <v>9</v>
      </c>
      <c r="H28" s="60"/>
      <c r="I28" s="60"/>
      <c r="J28" s="60"/>
      <c r="K28" s="60"/>
      <c r="L28" s="60"/>
      <c r="M28" s="60"/>
      <c r="N28" s="60"/>
      <c r="O28" s="85"/>
      <c r="P28" s="114">
        <f t="shared" si="0"/>
        <v>9</v>
      </c>
      <c r="Q28" s="115">
        <f t="shared" si="1"/>
        <v>9</v>
      </c>
      <c r="R28" s="60">
        <f t="shared" si="2"/>
        <v>1</v>
      </c>
      <c r="S28" s="86">
        <f t="shared" si="3"/>
        <v>1</v>
      </c>
      <c r="T28" s="98">
        <f t="shared" si="4"/>
        <v>9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ht="13.5" customHeight="1">
      <c r="A29" s="77" t="s">
        <v>246</v>
      </c>
      <c r="B29" s="57" t="s">
        <v>202</v>
      </c>
      <c r="C29" s="57" t="s">
        <v>285</v>
      </c>
      <c r="D29" s="60" t="s">
        <v>286</v>
      </c>
      <c r="E29" s="60">
        <v>1997</v>
      </c>
      <c r="F29" s="60">
        <v>8</v>
      </c>
      <c r="G29" s="60"/>
      <c r="H29" s="60"/>
      <c r="I29" s="60"/>
      <c r="J29" s="60"/>
      <c r="K29" s="60"/>
      <c r="L29" s="60"/>
      <c r="M29" s="60"/>
      <c r="N29" s="60"/>
      <c r="O29" s="85"/>
      <c r="P29" s="114">
        <f t="shared" si="0"/>
        <v>8</v>
      </c>
      <c r="Q29" s="115">
        <f t="shared" si="1"/>
        <v>8</v>
      </c>
      <c r="R29" s="60">
        <f t="shared" si="2"/>
        <v>1</v>
      </c>
      <c r="S29" s="86">
        <f t="shared" si="3"/>
        <v>1</v>
      </c>
      <c r="T29" s="98">
        <f t="shared" si="4"/>
        <v>8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ht="13.5" customHeight="1">
      <c r="A30" s="77" t="s">
        <v>247</v>
      </c>
      <c r="B30" s="57" t="s">
        <v>8</v>
      </c>
      <c r="C30" s="57" t="s">
        <v>594</v>
      </c>
      <c r="D30" s="60" t="s">
        <v>590</v>
      </c>
      <c r="E30" s="60">
        <v>1996</v>
      </c>
      <c r="F30" s="60"/>
      <c r="G30" s="60"/>
      <c r="H30" s="60"/>
      <c r="I30" s="60"/>
      <c r="J30" s="60"/>
      <c r="K30" s="60"/>
      <c r="L30" s="60"/>
      <c r="M30" s="60"/>
      <c r="N30" s="60">
        <v>7</v>
      </c>
      <c r="O30" s="85"/>
      <c r="P30" s="114">
        <f t="shared" si="0"/>
        <v>7</v>
      </c>
      <c r="Q30" s="115">
        <f t="shared" si="1"/>
        <v>7</v>
      </c>
      <c r="R30" s="60">
        <f t="shared" si="2"/>
        <v>1</v>
      </c>
      <c r="S30" s="86">
        <f t="shared" si="3"/>
        <v>1</v>
      </c>
      <c r="T30" s="98">
        <f t="shared" si="4"/>
        <v>7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ht="13.5" customHeight="1">
      <c r="A31" s="77" t="s">
        <v>248</v>
      </c>
      <c r="B31" s="67" t="s">
        <v>46</v>
      </c>
      <c r="C31" s="67" t="s">
        <v>378</v>
      </c>
      <c r="D31" s="60" t="s">
        <v>286</v>
      </c>
      <c r="E31" s="60">
        <v>1996</v>
      </c>
      <c r="F31" s="59">
        <v>6</v>
      </c>
      <c r="G31" s="59"/>
      <c r="H31" s="59"/>
      <c r="I31" s="59"/>
      <c r="J31" s="59"/>
      <c r="K31" s="59"/>
      <c r="L31" s="59"/>
      <c r="M31" s="59"/>
      <c r="N31" s="59"/>
      <c r="O31" s="59"/>
      <c r="P31" s="114">
        <f t="shared" si="0"/>
        <v>6</v>
      </c>
      <c r="Q31" s="115">
        <f t="shared" si="1"/>
        <v>6</v>
      </c>
      <c r="R31" s="60">
        <f t="shared" si="2"/>
        <v>1</v>
      </c>
      <c r="S31" s="86">
        <f t="shared" si="3"/>
        <v>1</v>
      </c>
      <c r="T31" s="98">
        <f t="shared" si="4"/>
        <v>6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ht="13.5" customHeight="1">
      <c r="A32" s="77" t="s">
        <v>249</v>
      </c>
      <c r="B32" s="56" t="s">
        <v>124</v>
      </c>
      <c r="C32" s="56" t="s">
        <v>138</v>
      </c>
      <c r="D32" s="60" t="s">
        <v>167</v>
      </c>
      <c r="E32" s="60">
        <v>1996</v>
      </c>
      <c r="F32" s="60">
        <v>3</v>
      </c>
      <c r="G32" s="60"/>
      <c r="H32" s="60"/>
      <c r="I32" s="60"/>
      <c r="J32" s="60"/>
      <c r="K32" s="60"/>
      <c r="L32" s="60"/>
      <c r="M32" s="60"/>
      <c r="N32" s="60"/>
      <c r="O32" s="60"/>
      <c r="P32" s="114">
        <f t="shared" si="0"/>
        <v>3</v>
      </c>
      <c r="Q32" s="115">
        <f t="shared" si="1"/>
        <v>3</v>
      </c>
      <c r="R32" s="60">
        <f t="shared" si="2"/>
        <v>1</v>
      </c>
      <c r="S32" s="86">
        <f t="shared" si="3"/>
        <v>1</v>
      </c>
      <c r="T32" s="98">
        <f t="shared" si="4"/>
        <v>3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ht="13.5" customHeight="1">
      <c r="A33" s="77" t="s">
        <v>250</v>
      </c>
      <c r="B33" s="67" t="s">
        <v>194</v>
      </c>
      <c r="C33" s="67" t="s">
        <v>379</v>
      </c>
      <c r="D33" s="60" t="s">
        <v>167</v>
      </c>
      <c r="E33" s="60">
        <v>1997</v>
      </c>
      <c r="F33" s="60">
        <v>1</v>
      </c>
      <c r="G33" s="60"/>
      <c r="H33" s="60"/>
      <c r="I33" s="60"/>
      <c r="J33" s="60"/>
      <c r="K33" s="60"/>
      <c r="L33" s="60"/>
      <c r="M33" s="60"/>
      <c r="N33" s="60"/>
      <c r="O33" s="60"/>
      <c r="P33" s="114">
        <f t="shared" si="0"/>
        <v>1</v>
      </c>
      <c r="Q33" s="115">
        <f t="shared" si="1"/>
        <v>1</v>
      </c>
      <c r="R33" s="60">
        <f t="shared" si="2"/>
        <v>1</v>
      </c>
      <c r="S33" s="86">
        <f t="shared" si="3"/>
        <v>1</v>
      </c>
      <c r="T33" s="98">
        <f t="shared" si="4"/>
        <v>1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ht="13.5" customHeight="1">
      <c r="A34" s="77" t="s">
        <v>251</v>
      </c>
      <c r="B34" s="56"/>
      <c r="C34" s="56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14">
        <f t="shared" si="0"/>
        <v>0</v>
      </c>
      <c r="Q34" s="115">
        <f t="shared" si="1"/>
        <v>0</v>
      </c>
      <c r="R34" s="60">
        <f t="shared" si="2"/>
        <v>0</v>
      </c>
      <c r="S34" s="86">
        <f t="shared" si="3"/>
        <v>0</v>
      </c>
      <c r="T34" s="98" t="e">
        <f t="shared" si="4"/>
        <v>#NUM!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:38" ht="13.5" customHeight="1">
      <c r="A35" s="77" t="s">
        <v>252</v>
      </c>
      <c r="B35" s="91"/>
      <c r="C35" s="91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114">
        <f t="shared" si="0"/>
        <v>0</v>
      </c>
      <c r="Q35" s="115">
        <f t="shared" si="1"/>
        <v>0</v>
      </c>
      <c r="R35" s="60">
        <f t="shared" si="2"/>
        <v>0</v>
      </c>
      <c r="S35" s="86">
        <f t="shared" si="3"/>
        <v>0</v>
      </c>
      <c r="T35" s="98" t="e">
        <f t="shared" si="4"/>
        <v>#NUM!</v>
      </c>
      <c r="U35" s="98" t="e">
        <f t="shared" si="5"/>
        <v>#NUM!</v>
      </c>
      <c r="V35" s="98" t="e">
        <f t="shared" si="6"/>
        <v>#NUM!</v>
      </c>
      <c r="W35" s="98" t="e">
        <f t="shared" si="7"/>
        <v>#NUM!</v>
      </c>
      <c r="X35" s="98" t="e">
        <f t="shared" si="8"/>
        <v>#NUM!</v>
      </c>
      <c r="Y35" s="98" t="e">
        <f t="shared" si="9"/>
        <v>#NUM!</v>
      </c>
      <c r="Z35" s="98" t="e">
        <f t="shared" si="10"/>
        <v>#NUM!</v>
      </c>
      <c r="AA35" s="98" t="e">
        <f t="shared" si="11"/>
        <v>#NUM!</v>
      </c>
      <c r="AB35" s="98" t="e">
        <f t="shared" si="12"/>
        <v>#NUM!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ht="13.5" customHeight="1">
      <c r="A36" s="77" t="s">
        <v>253</v>
      </c>
      <c r="B36" s="57"/>
      <c r="C36" s="57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14">
        <f t="shared" si="0"/>
        <v>0</v>
      </c>
      <c r="Q36" s="115">
        <f t="shared" si="1"/>
        <v>0</v>
      </c>
      <c r="R36" s="60">
        <f t="shared" si="2"/>
        <v>0</v>
      </c>
      <c r="S36" s="86">
        <f t="shared" si="3"/>
        <v>0</v>
      </c>
      <c r="T36" s="98" t="e">
        <f t="shared" si="4"/>
        <v>#NUM!</v>
      </c>
      <c r="U36" s="98" t="e">
        <f t="shared" si="5"/>
        <v>#NUM!</v>
      </c>
      <c r="V36" s="98" t="e">
        <f t="shared" si="6"/>
        <v>#NUM!</v>
      </c>
      <c r="W36" s="98" t="e">
        <f t="shared" si="7"/>
        <v>#NUM!</v>
      </c>
      <c r="X36" s="98" t="e">
        <f t="shared" si="8"/>
        <v>#NUM!</v>
      </c>
      <c r="Y36" s="98" t="e">
        <f t="shared" si="9"/>
        <v>#NUM!</v>
      </c>
      <c r="Z36" s="98" t="e">
        <f t="shared" si="10"/>
        <v>#NUM!</v>
      </c>
      <c r="AA36" s="98" t="e">
        <f t="shared" si="11"/>
        <v>#NUM!</v>
      </c>
      <c r="AB36" s="98" t="e">
        <f t="shared" si="12"/>
        <v>#NUM!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ht="13.5" customHeight="1">
      <c r="A37" s="77" t="s">
        <v>254</v>
      </c>
      <c r="B37" s="57"/>
      <c r="C37" s="5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114">
        <f t="shared" si="0"/>
        <v>0</v>
      </c>
      <c r="Q37" s="115">
        <f t="shared" si="1"/>
        <v>0</v>
      </c>
      <c r="R37" s="60">
        <f t="shared" si="2"/>
        <v>0</v>
      </c>
      <c r="S37" s="86">
        <f t="shared" si="3"/>
        <v>0</v>
      </c>
      <c r="T37" s="98" t="e">
        <f t="shared" si="4"/>
        <v>#NUM!</v>
      </c>
      <c r="U37" s="98" t="e">
        <f t="shared" si="5"/>
        <v>#NUM!</v>
      </c>
      <c r="V37" s="98" t="e">
        <f t="shared" si="6"/>
        <v>#NUM!</v>
      </c>
      <c r="W37" s="98" t="e">
        <f t="shared" si="7"/>
        <v>#NUM!</v>
      </c>
      <c r="X37" s="98" t="e">
        <f t="shared" si="8"/>
        <v>#NUM!</v>
      </c>
      <c r="Y37" s="98" t="e">
        <f t="shared" si="9"/>
        <v>#NUM!</v>
      </c>
      <c r="Z37" s="98" t="e">
        <f t="shared" si="10"/>
        <v>#NUM!</v>
      </c>
      <c r="AA37" s="98" t="e">
        <f t="shared" si="11"/>
        <v>#NUM!</v>
      </c>
      <c r="AB37" s="98" t="e">
        <f t="shared" si="12"/>
        <v>#NUM!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ht="13.5" customHeight="1">
      <c r="A38" s="77" t="s">
        <v>255</v>
      </c>
      <c r="B38" s="57"/>
      <c r="C38" s="57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114">
        <f t="shared" si="0"/>
        <v>0</v>
      </c>
      <c r="Q38" s="115">
        <f t="shared" si="1"/>
        <v>0</v>
      </c>
      <c r="R38" s="60">
        <f t="shared" si="2"/>
        <v>0</v>
      </c>
      <c r="S38" s="86">
        <f t="shared" si="3"/>
        <v>0</v>
      </c>
      <c r="T38" s="98" t="e">
        <f t="shared" si="4"/>
        <v>#NUM!</v>
      </c>
      <c r="U38" s="98" t="e">
        <f t="shared" si="5"/>
        <v>#NUM!</v>
      </c>
      <c r="V38" s="98" t="e">
        <f t="shared" si="6"/>
        <v>#NUM!</v>
      </c>
      <c r="W38" s="98" t="e">
        <f t="shared" si="7"/>
        <v>#NUM!</v>
      </c>
      <c r="X38" s="98" t="e">
        <f t="shared" si="8"/>
        <v>#NUM!</v>
      </c>
      <c r="Y38" s="98" t="e">
        <f t="shared" si="9"/>
        <v>#NUM!</v>
      </c>
      <c r="Z38" s="98" t="e">
        <f t="shared" si="10"/>
        <v>#NUM!</v>
      </c>
      <c r="AA38" s="98" t="e">
        <f t="shared" si="11"/>
        <v>#NUM!</v>
      </c>
      <c r="AB38" s="98" t="e">
        <f t="shared" si="12"/>
        <v>#NUM!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ht="13.5" customHeight="1">
      <c r="A39" s="77" t="s">
        <v>256</v>
      </c>
      <c r="B39" s="57"/>
      <c r="C39" s="57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14">
        <f t="shared" si="0"/>
        <v>0</v>
      </c>
      <c r="Q39" s="115">
        <f t="shared" si="1"/>
        <v>0</v>
      </c>
      <c r="R39" s="60">
        <f t="shared" si="2"/>
        <v>0</v>
      </c>
      <c r="S39" s="86">
        <f t="shared" si="3"/>
        <v>0</v>
      </c>
      <c r="T39" s="98" t="e">
        <f t="shared" si="4"/>
        <v>#NUM!</v>
      </c>
      <c r="U39" s="98" t="e">
        <f t="shared" si="5"/>
        <v>#NUM!</v>
      </c>
      <c r="V39" s="98" t="e">
        <f t="shared" si="6"/>
        <v>#NUM!</v>
      </c>
      <c r="W39" s="98" t="e">
        <f t="shared" si="7"/>
        <v>#NUM!</v>
      </c>
      <c r="X39" s="98" t="e">
        <f t="shared" si="8"/>
        <v>#NUM!</v>
      </c>
      <c r="Y39" s="98" t="e">
        <f t="shared" si="9"/>
        <v>#NUM!</v>
      </c>
      <c r="Z39" s="98" t="e">
        <f t="shared" si="10"/>
        <v>#NUM!</v>
      </c>
      <c r="AA39" s="98" t="e">
        <f t="shared" si="11"/>
        <v>#NUM!</v>
      </c>
      <c r="AB39" s="98" t="e">
        <f t="shared" si="12"/>
        <v>#NUM!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ht="13.5" customHeight="1">
      <c r="A40" s="77" t="s">
        <v>257</v>
      </c>
      <c r="B40" s="57"/>
      <c r="C40" s="5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14">
        <f t="shared" si="0"/>
        <v>0</v>
      </c>
      <c r="Q40" s="115">
        <f t="shared" si="1"/>
        <v>0</v>
      </c>
      <c r="R40" s="60">
        <f t="shared" si="2"/>
        <v>0</v>
      </c>
      <c r="S40" s="86">
        <f t="shared" si="3"/>
        <v>0</v>
      </c>
      <c r="T40" s="98" t="e">
        <f t="shared" si="4"/>
        <v>#NUM!</v>
      </c>
      <c r="U40" s="98" t="e">
        <f t="shared" si="5"/>
        <v>#NUM!</v>
      </c>
      <c r="V40" s="98" t="e">
        <f t="shared" si="6"/>
        <v>#NUM!</v>
      </c>
      <c r="W40" s="98" t="e">
        <f t="shared" si="7"/>
        <v>#NUM!</v>
      </c>
      <c r="X40" s="98" t="e">
        <f t="shared" si="8"/>
        <v>#NUM!</v>
      </c>
      <c r="Y40" s="98" t="e">
        <f t="shared" si="9"/>
        <v>#NUM!</v>
      </c>
      <c r="Z40" s="98" t="e">
        <f t="shared" si="10"/>
        <v>#NUM!</v>
      </c>
      <c r="AA40" s="98" t="e">
        <f t="shared" si="11"/>
        <v>#NUM!</v>
      </c>
      <c r="AB40" s="98" t="e">
        <f t="shared" si="12"/>
        <v>#NUM!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38" ht="13.5" customHeight="1">
      <c r="A41" s="77" t="s">
        <v>258</v>
      </c>
      <c r="B41" s="57"/>
      <c r="C41" s="57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114">
        <f t="shared" si="0"/>
        <v>0</v>
      </c>
      <c r="Q41" s="115">
        <f t="shared" si="1"/>
        <v>0</v>
      </c>
      <c r="R41" s="60">
        <f t="shared" si="2"/>
        <v>0</v>
      </c>
      <c r="S41" s="86">
        <f t="shared" si="3"/>
        <v>0</v>
      </c>
      <c r="T41" s="98" t="e">
        <f t="shared" si="4"/>
        <v>#NUM!</v>
      </c>
      <c r="U41" s="98" t="e">
        <f t="shared" si="5"/>
        <v>#NUM!</v>
      </c>
      <c r="V41" s="98" t="e">
        <f t="shared" si="6"/>
        <v>#NUM!</v>
      </c>
      <c r="W41" s="98" t="e">
        <f t="shared" si="7"/>
        <v>#NUM!</v>
      </c>
      <c r="X41" s="98" t="e">
        <f t="shared" si="8"/>
        <v>#NUM!</v>
      </c>
      <c r="Y41" s="98" t="e">
        <f t="shared" si="9"/>
        <v>#NUM!</v>
      </c>
      <c r="Z41" s="98" t="e">
        <f t="shared" si="10"/>
        <v>#NUM!</v>
      </c>
      <c r="AA41" s="98" t="e">
        <f t="shared" si="11"/>
        <v>#NUM!</v>
      </c>
      <c r="AB41" s="98" t="e">
        <f t="shared" si="12"/>
        <v>#NUM!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38" ht="13.5" customHeight="1">
      <c r="A42" s="77" t="s">
        <v>259</v>
      </c>
      <c r="B42" s="57"/>
      <c r="C42" s="57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114">
        <f t="shared" si="0"/>
        <v>0</v>
      </c>
      <c r="Q42" s="115">
        <f t="shared" si="1"/>
        <v>0</v>
      </c>
      <c r="R42" s="60">
        <f t="shared" si="2"/>
        <v>0</v>
      </c>
      <c r="S42" s="86">
        <f t="shared" si="3"/>
        <v>0</v>
      </c>
      <c r="T42" s="98" t="e">
        <f t="shared" si="4"/>
        <v>#NUM!</v>
      </c>
      <c r="U42" s="98" t="e">
        <f t="shared" si="5"/>
        <v>#NUM!</v>
      </c>
      <c r="V42" s="98" t="e">
        <f t="shared" si="6"/>
        <v>#NUM!</v>
      </c>
      <c r="W42" s="98" t="e">
        <f t="shared" si="7"/>
        <v>#NUM!</v>
      </c>
      <c r="X42" s="98" t="e">
        <f t="shared" si="8"/>
        <v>#NUM!</v>
      </c>
      <c r="Y42" s="98" t="e">
        <f t="shared" si="9"/>
        <v>#NUM!</v>
      </c>
      <c r="Z42" s="98" t="e">
        <f t="shared" si="10"/>
        <v>#NUM!</v>
      </c>
      <c r="AA42" s="98" t="e">
        <f t="shared" si="11"/>
        <v>#NUM!</v>
      </c>
      <c r="AB42" s="98" t="e">
        <f t="shared" si="12"/>
        <v>#NUM!</v>
      </c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38" ht="13.5" customHeight="1">
      <c r="A43" s="77" t="s">
        <v>260</v>
      </c>
      <c r="B43" s="57"/>
      <c r="C43" s="57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114">
        <f t="shared" si="0"/>
        <v>0</v>
      </c>
      <c r="Q43" s="115">
        <f t="shared" si="1"/>
        <v>0</v>
      </c>
      <c r="R43" s="60">
        <f t="shared" si="2"/>
        <v>0</v>
      </c>
      <c r="S43" s="86">
        <f t="shared" si="3"/>
        <v>0</v>
      </c>
      <c r="T43" s="98" t="e">
        <f t="shared" si="4"/>
        <v>#NUM!</v>
      </c>
      <c r="U43" s="98" t="e">
        <f t="shared" si="5"/>
        <v>#NUM!</v>
      </c>
      <c r="V43" s="98" t="e">
        <f t="shared" si="6"/>
        <v>#NUM!</v>
      </c>
      <c r="W43" s="98" t="e">
        <f t="shared" si="7"/>
        <v>#NUM!</v>
      </c>
      <c r="X43" s="98" t="e">
        <f t="shared" si="8"/>
        <v>#NUM!</v>
      </c>
      <c r="Y43" s="98" t="e">
        <f t="shared" si="9"/>
        <v>#NUM!</v>
      </c>
      <c r="Z43" s="98" t="e">
        <f t="shared" si="10"/>
        <v>#NUM!</v>
      </c>
      <c r="AA43" s="98" t="e">
        <f t="shared" si="11"/>
        <v>#NUM!</v>
      </c>
      <c r="AB43" s="98" t="e">
        <f t="shared" si="12"/>
        <v>#NUM!</v>
      </c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38" ht="13.5" customHeight="1">
      <c r="A44" s="77" t="s">
        <v>261</v>
      </c>
      <c r="B44" s="57"/>
      <c r="C44" s="57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114">
        <f t="shared" si="0"/>
        <v>0</v>
      </c>
      <c r="Q44" s="115">
        <f t="shared" si="1"/>
        <v>0</v>
      </c>
      <c r="R44" s="60">
        <f t="shared" si="2"/>
        <v>0</v>
      </c>
      <c r="S44" s="86">
        <f t="shared" si="3"/>
        <v>0</v>
      </c>
      <c r="T44" s="98" t="e">
        <f t="shared" si="4"/>
        <v>#NUM!</v>
      </c>
      <c r="U44" s="98" t="e">
        <f t="shared" si="5"/>
        <v>#NUM!</v>
      </c>
      <c r="V44" s="98" t="e">
        <f t="shared" si="6"/>
        <v>#NUM!</v>
      </c>
      <c r="W44" s="98" t="e">
        <f t="shared" si="7"/>
        <v>#NUM!</v>
      </c>
      <c r="X44" s="98" t="e">
        <f t="shared" si="8"/>
        <v>#NUM!</v>
      </c>
      <c r="Y44" s="98" t="e">
        <f t="shared" si="9"/>
        <v>#NUM!</v>
      </c>
      <c r="Z44" s="98" t="e">
        <f t="shared" si="10"/>
        <v>#NUM!</v>
      </c>
      <c r="AA44" s="98" t="e">
        <f t="shared" si="11"/>
        <v>#NUM!</v>
      </c>
      <c r="AB44" s="98" t="e">
        <f t="shared" si="12"/>
        <v>#NUM!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:38" ht="13.5" customHeight="1">
      <c r="A45" s="122"/>
      <c r="B45" s="123"/>
      <c r="C45" s="123"/>
      <c r="D45" s="124"/>
      <c r="E45" s="125"/>
      <c r="F45" s="125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</row>
    <row r="46" spans="1:38" ht="13.5" customHeight="1">
      <c r="A46" s="122"/>
      <c r="B46" s="126"/>
      <c r="C46" s="126"/>
      <c r="D46" s="73"/>
      <c r="E46" s="125"/>
      <c r="F46" s="125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</row>
    <row r="47" spans="1:38" ht="13.5" customHeight="1">
      <c r="A47" s="122"/>
      <c r="B47" s="126"/>
      <c r="C47" s="126"/>
      <c r="D47" s="73"/>
      <c r="E47" s="125"/>
      <c r="F47" s="125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</row>
    <row r="48" spans="1:38" ht="13.5" customHeight="1">
      <c r="A48" s="122"/>
      <c r="B48" s="72"/>
      <c r="C48" s="72"/>
      <c r="D48" s="73"/>
      <c r="E48" s="125"/>
      <c r="F48" s="125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</row>
    <row r="49" spans="1:38" ht="13.5" customHeight="1">
      <c r="A49" s="122"/>
      <c r="B49" s="123"/>
      <c r="C49" s="123"/>
      <c r="D49" s="124"/>
      <c r="E49" s="125"/>
      <c r="F49" s="125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</row>
    <row r="50" spans="1:38" ht="13.5" customHeight="1">
      <c r="A50" s="122"/>
      <c r="B50" s="126"/>
      <c r="C50" s="126"/>
      <c r="D50" s="73"/>
      <c r="E50" s="123"/>
      <c r="F50" s="123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  <row r="51" spans="1:38" ht="13.5" customHeight="1">
      <c r="A51" s="127"/>
      <c r="B51" s="123"/>
      <c r="C51" s="123"/>
      <c r="D51" s="124"/>
      <c r="E51" s="128"/>
      <c r="F51" s="128"/>
      <c r="G51" s="124"/>
      <c r="H51" s="124"/>
      <c r="I51" s="124"/>
      <c r="J51" s="124"/>
      <c r="K51" s="124"/>
      <c r="L51" s="124"/>
      <c r="M51" s="124"/>
      <c r="N51" s="123"/>
      <c r="O51" s="124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</row>
    <row r="52" spans="1:38" ht="13.5" customHeight="1">
      <c r="A52" s="127"/>
      <c r="B52" s="123"/>
      <c r="C52" s="123"/>
      <c r="D52" s="124"/>
      <c r="E52" s="129"/>
      <c r="F52" s="129"/>
      <c r="G52" s="124"/>
      <c r="H52" s="124"/>
      <c r="I52" s="124"/>
      <c r="J52" s="124"/>
      <c r="K52" s="124"/>
      <c r="L52" s="124"/>
      <c r="M52" s="124"/>
      <c r="N52" s="123"/>
      <c r="O52" s="124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</row>
    <row r="53" spans="1:38" ht="13.5" customHeight="1">
      <c r="A53" s="127"/>
      <c r="B53" s="123"/>
      <c r="C53" s="123"/>
      <c r="D53" s="124"/>
      <c r="E53" s="125"/>
      <c r="F53" s="125"/>
      <c r="G53" s="124"/>
      <c r="H53" s="124"/>
      <c r="I53" s="124"/>
      <c r="J53" s="124"/>
      <c r="K53" s="124"/>
      <c r="L53" s="124"/>
      <c r="M53" s="124"/>
      <c r="N53" s="123"/>
      <c r="O53" s="124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</row>
    <row r="54" spans="1:38" ht="12.75">
      <c r="A54" s="123"/>
      <c r="B54" s="123"/>
      <c r="C54" s="123"/>
      <c r="D54" s="124"/>
      <c r="E54" s="125"/>
      <c r="F54" s="125"/>
      <c r="G54" s="124"/>
      <c r="H54" s="124"/>
      <c r="I54" s="124"/>
      <c r="J54" s="124"/>
      <c r="K54" s="124"/>
      <c r="L54" s="124"/>
      <c r="M54" s="124"/>
      <c r="N54" s="123"/>
      <c r="O54" s="124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</row>
    <row r="55" spans="1:38" ht="12.75">
      <c r="A55" s="123"/>
      <c r="B55" s="123"/>
      <c r="C55" s="123"/>
      <c r="D55" s="124"/>
      <c r="E55" s="125"/>
      <c r="F55" s="125"/>
      <c r="G55" s="124"/>
      <c r="H55" s="124"/>
      <c r="I55" s="124"/>
      <c r="J55" s="124"/>
      <c r="K55" s="124"/>
      <c r="L55" s="124"/>
      <c r="M55" s="124"/>
      <c r="N55" s="123"/>
      <c r="O55" s="124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</row>
    <row r="56" spans="1:38" ht="12.75">
      <c r="A56" s="123"/>
      <c r="B56" s="123"/>
      <c r="C56" s="123"/>
      <c r="D56" s="124"/>
      <c r="E56" s="125"/>
      <c r="F56" s="125"/>
      <c r="G56" s="124"/>
      <c r="H56" s="124"/>
      <c r="I56" s="124"/>
      <c r="J56" s="124"/>
      <c r="K56" s="124"/>
      <c r="L56" s="124"/>
      <c r="M56" s="124"/>
      <c r="N56" s="123"/>
      <c r="O56" s="124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</row>
    <row r="57" spans="1:38" ht="12.75">
      <c r="A57" s="123"/>
      <c r="B57" s="123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3"/>
      <c r="O57" s="124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</row>
    <row r="58" spans="1:38" ht="12.75">
      <c r="A58" s="123"/>
      <c r="B58" s="123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3"/>
      <c r="O58" s="124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Q231"/>
  <sheetViews>
    <sheetView zoomScalePageLayoutView="0" workbookViewId="0" topLeftCell="A1">
      <pane xSplit="6" ySplit="2" topLeftCell="G3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M17" sqref="M17"/>
    </sheetView>
  </sheetViews>
  <sheetFormatPr defaultColWidth="9.00390625" defaultRowHeight="12.75"/>
  <cols>
    <col min="1" max="1" width="6.125" style="23" customWidth="1"/>
    <col min="2" max="2" width="9.125" style="23" bestFit="1" customWidth="1"/>
    <col min="3" max="3" width="10.125" style="23" bestFit="1" customWidth="1"/>
    <col min="4" max="4" width="7.00390625" style="26" bestFit="1" customWidth="1"/>
    <col min="5" max="5" width="7.625" style="26" bestFit="1" customWidth="1"/>
    <col min="6" max="7" width="7.625" style="26" customWidth="1"/>
    <col min="8" max="13" width="6.75390625" style="26" customWidth="1"/>
    <col min="14" max="14" width="6.75390625" style="23" customWidth="1"/>
    <col min="15" max="15" width="6.75390625" style="26" hidden="1" customWidth="1"/>
    <col min="16" max="16" width="6.375" style="23" bestFit="1" customWidth="1"/>
    <col min="17" max="17" width="9.00390625" style="23" bestFit="1" customWidth="1"/>
    <col min="18" max="18" width="6.375" style="23" customWidth="1"/>
    <col min="19" max="19" width="9.125" style="23" customWidth="1"/>
    <col min="20" max="26" width="3.00390625" style="23" hidden="1" customWidth="1"/>
    <col min="27" max="27" width="9.125" style="23" hidden="1" customWidth="1"/>
    <col min="28" max="28" width="2.00390625" style="23" hidden="1" customWidth="1"/>
    <col min="29" max="30" width="9.125" style="23" hidden="1" customWidth="1"/>
    <col min="31" max="31" width="9.125" style="23" customWidth="1"/>
    <col min="32" max="32" width="5.75390625" style="23" customWidth="1"/>
    <col min="33" max="33" width="5.375" style="23" customWidth="1"/>
    <col min="34" max="34" width="16.75390625" style="23" customWidth="1"/>
    <col min="35" max="16384" width="9.125" style="23" customWidth="1"/>
  </cols>
  <sheetData>
    <row r="1" spans="1:19" ht="15.75">
      <c r="A1" s="225" t="str">
        <f>'nejml žákyně 00 - 01'!A1</f>
        <v>Českomoravský pohár v běhu na lyžích - 2010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4.25">
      <c r="A2" s="214" t="s">
        <v>384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94.5">
      <c r="A3" s="33"/>
      <c r="B3" s="34"/>
      <c r="C3" s="34"/>
      <c r="D3" s="35"/>
      <c r="E3" s="35"/>
      <c r="F3" s="36" t="str">
        <f>'nejml žákyně 00 - 01'!F3</f>
        <v>Nové Město na Moravě</v>
      </c>
      <c r="G3" s="36" t="str">
        <f>'nejml žákyně 00 - 01'!G3</f>
        <v>Hlinsko</v>
      </c>
      <c r="H3" s="36" t="str">
        <f>'nejml žákyně 00 - 01'!H3</f>
        <v>Svratka</v>
      </c>
      <c r="I3" s="36" t="str">
        <f>'nejml žákyně 00 - 01'!I3</f>
        <v>Česká Třebová</v>
      </c>
      <c r="J3" s="36" t="str">
        <f>'nejml žákyně 00 - 01'!J3</f>
        <v>Nové Město na Moravě</v>
      </c>
      <c r="K3" s="36" t="str">
        <f>'nejml žákyně 00 - 01'!K3</f>
        <v>Letohrad</v>
      </c>
      <c r="L3" s="36" t="str">
        <f>'nejml žákyně 00 - 01'!L3</f>
        <v>Klášterec</v>
      </c>
      <c r="M3" s="36" t="str">
        <f>'nejml žákyně 00 - 01'!M3</f>
        <v>Králíky</v>
      </c>
      <c r="N3" s="36" t="str">
        <f>'nejml žákyně 00 - 01'!N3</f>
        <v>Pohledec</v>
      </c>
      <c r="O3" s="45">
        <f>'nejml žákyně 00 - 01'!O3</f>
        <v>0</v>
      </c>
      <c r="P3" s="210" t="s">
        <v>0</v>
      </c>
      <c r="Q3" s="211"/>
      <c r="R3" s="212" t="s">
        <v>1</v>
      </c>
      <c r="S3" s="212"/>
    </row>
    <row r="4" spans="1:29" s="26" customFormat="1" ht="13.5">
      <c r="A4" s="38" t="s">
        <v>2</v>
      </c>
      <c r="B4" s="39" t="s">
        <v>3</v>
      </c>
      <c r="C4" s="39" t="s">
        <v>4</v>
      </c>
      <c r="D4" s="39" t="s">
        <v>5</v>
      </c>
      <c r="E4" s="40" t="s">
        <v>6</v>
      </c>
      <c r="F4" s="41">
        <f>'nejml žákyně 00 - 01'!F4</f>
        <v>40180</v>
      </c>
      <c r="G4" s="41">
        <f>'nejml žákyně 00 - 01'!G4</f>
        <v>40194</v>
      </c>
      <c r="H4" s="41">
        <f>'nejml žákyně 00 - 01'!H4</f>
        <v>40201</v>
      </c>
      <c r="I4" s="41">
        <f>'nejml žákyně 00 - 01'!I4</f>
        <v>40202</v>
      </c>
      <c r="J4" s="41">
        <f>'nejml žákyně 00 - 01'!J4</f>
        <v>40209</v>
      </c>
      <c r="K4" s="41">
        <f>'nejml žákyně 00 - 01'!K4</f>
        <v>40216</v>
      </c>
      <c r="L4" s="41">
        <f>'nejml žákyně 00 - 01'!L4</f>
        <v>40229</v>
      </c>
      <c r="M4" s="41">
        <f>'nejml žákyně 00 - 01'!M4</f>
        <v>40230</v>
      </c>
      <c r="N4" s="41">
        <f>'nejml žákyně 00 - 01'!N4</f>
        <v>40236</v>
      </c>
      <c r="O4" s="46">
        <f>'nejml žákyně 00 - 01'!O4</f>
        <v>0</v>
      </c>
      <c r="P4" s="167" t="str">
        <f>'nejm žáci  00 - 01'!P4</f>
        <v>celkem</v>
      </c>
      <c r="Q4" s="168" t="str">
        <f>'nejm žáci  00 - 01'!Q4</f>
        <v>započítané</v>
      </c>
      <c r="R4" s="168" t="str">
        <f>'nejm žáci  00 - 01'!R4</f>
        <v>celkem</v>
      </c>
      <c r="S4" s="168" t="str">
        <f>'nejm žáci  00 - 01'!S4</f>
        <v>započítané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  <c r="AC4" s="79"/>
    </row>
    <row r="5" spans="1:43" ht="13.5" customHeight="1">
      <c r="A5" s="76" t="s">
        <v>211</v>
      </c>
      <c r="B5" s="178" t="s">
        <v>39</v>
      </c>
      <c r="C5" s="178" t="s">
        <v>90</v>
      </c>
      <c r="D5" s="150" t="s">
        <v>56</v>
      </c>
      <c r="E5" s="150">
        <v>1996</v>
      </c>
      <c r="F5" s="150">
        <v>14</v>
      </c>
      <c r="G5" s="150">
        <v>15</v>
      </c>
      <c r="H5" s="150">
        <v>14</v>
      </c>
      <c r="I5" s="150">
        <v>15</v>
      </c>
      <c r="J5" s="150"/>
      <c r="K5" s="150">
        <v>14</v>
      </c>
      <c r="L5" s="150"/>
      <c r="M5" s="150"/>
      <c r="N5" s="150">
        <v>13</v>
      </c>
      <c r="O5" s="151"/>
      <c r="P5" s="179">
        <f aca="true" t="shared" si="0" ref="P5:P44">O5+N5+M5+L5+K5+J5+I5+H5+G5+F5</f>
        <v>85</v>
      </c>
      <c r="Q5" s="115">
        <f aca="true" t="shared" si="1" ref="Q5:Q44">IF(R5&gt;S5,SUM(T5:Y5),P5)</f>
        <v>85</v>
      </c>
      <c r="R5" s="150">
        <f aca="true" t="shared" si="2" ref="R5:R44">COUNT(F5:O5)</f>
        <v>6</v>
      </c>
      <c r="S5" s="115">
        <f aca="true" t="shared" si="3" ref="S5:S44">IF(COUNT(F5:O5)&gt;=6,6,COUNT(F5:O5))</f>
        <v>6</v>
      </c>
      <c r="T5" s="98">
        <f aca="true" t="shared" si="4" ref="T5:T44">LARGE($F5:$O5,1)</f>
        <v>15</v>
      </c>
      <c r="U5" s="98">
        <f aca="true" t="shared" si="5" ref="U5:U44">LARGE($F5:$O5,2)</f>
        <v>15</v>
      </c>
      <c r="V5" s="98">
        <f aca="true" t="shared" si="6" ref="V5:V44">LARGE($F5:$O5,3)</f>
        <v>14</v>
      </c>
      <c r="W5" s="98">
        <f aca="true" t="shared" si="7" ref="W5:W44">LARGE($F5:$O5,4)</f>
        <v>14</v>
      </c>
      <c r="X5" s="98">
        <f aca="true" t="shared" si="8" ref="X5:X44">LARGE($F5:$O5,5)</f>
        <v>14</v>
      </c>
      <c r="Y5" s="98">
        <f aca="true" t="shared" si="9" ref="Y5:Y44">LARGE($F5:$O5,6)</f>
        <v>13</v>
      </c>
      <c r="Z5" s="98" t="e">
        <f aca="true" t="shared" si="10" ref="Z5:Z44">LARGE($F5:$O5,7)</f>
        <v>#NUM!</v>
      </c>
      <c r="AA5" s="98" t="e">
        <f>LARGE($F5:$O5,8)</f>
        <v>#NUM!</v>
      </c>
      <c r="AB5" s="98" t="e">
        <f>LARGE($F5:$O5,9)</f>
        <v>#NUM!</v>
      </c>
      <c r="AC5" s="133"/>
      <c r="AD5" s="26"/>
      <c r="AE5" s="63"/>
      <c r="AF5" s="63"/>
      <c r="AG5" s="63"/>
      <c r="AH5" s="64"/>
      <c r="AI5" s="163"/>
      <c r="AJ5" s="162"/>
      <c r="AK5" s="164"/>
      <c r="AL5" s="164"/>
      <c r="AM5" s="164"/>
      <c r="AN5" s="26"/>
      <c r="AO5" s="26"/>
      <c r="AP5" s="26"/>
      <c r="AQ5" s="26"/>
    </row>
    <row r="6" spans="1:43" ht="13.5" customHeight="1">
      <c r="A6" s="76" t="s">
        <v>212</v>
      </c>
      <c r="B6" s="178" t="s">
        <v>15</v>
      </c>
      <c r="C6" s="178" t="s">
        <v>97</v>
      </c>
      <c r="D6" s="150" t="s">
        <v>56</v>
      </c>
      <c r="E6" s="150">
        <v>1996</v>
      </c>
      <c r="F6" s="150">
        <v>9</v>
      </c>
      <c r="G6" s="150">
        <v>14</v>
      </c>
      <c r="H6" s="150">
        <v>11</v>
      </c>
      <c r="I6" s="150">
        <v>14</v>
      </c>
      <c r="J6" s="150"/>
      <c r="K6" s="150">
        <v>12</v>
      </c>
      <c r="L6" s="150">
        <v>14</v>
      </c>
      <c r="M6" s="150">
        <v>15</v>
      </c>
      <c r="N6" s="150">
        <v>11</v>
      </c>
      <c r="O6" s="151"/>
      <c r="P6" s="179">
        <f t="shared" si="0"/>
        <v>100</v>
      </c>
      <c r="Q6" s="115">
        <f t="shared" si="1"/>
        <v>80</v>
      </c>
      <c r="R6" s="150">
        <f t="shared" si="2"/>
        <v>8</v>
      </c>
      <c r="S6" s="115">
        <f t="shared" si="3"/>
        <v>6</v>
      </c>
      <c r="T6" s="98">
        <f t="shared" si="4"/>
        <v>15</v>
      </c>
      <c r="U6" s="98">
        <f t="shared" si="5"/>
        <v>14</v>
      </c>
      <c r="V6" s="98">
        <f t="shared" si="6"/>
        <v>14</v>
      </c>
      <c r="W6" s="98">
        <f t="shared" si="7"/>
        <v>14</v>
      </c>
      <c r="X6" s="98">
        <f t="shared" si="8"/>
        <v>12</v>
      </c>
      <c r="Y6" s="98">
        <f t="shared" si="9"/>
        <v>11</v>
      </c>
      <c r="Z6" s="98">
        <f t="shared" si="10"/>
        <v>11</v>
      </c>
      <c r="AA6" s="98">
        <f aca="true" t="shared" si="11" ref="AA6:AA44">LARGE($F6:$O6,8)</f>
        <v>9</v>
      </c>
      <c r="AB6" s="98" t="e">
        <f aca="true" t="shared" si="12" ref="AB6:AB44">LARGE($F6:$O6,9)</f>
        <v>#NUM!</v>
      </c>
      <c r="AC6" s="133"/>
      <c r="AD6" s="26"/>
      <c r="AE6" s="63"/>
      <c r="AF6" s="63"/>
      <c r="AG6" s="63"/>
      <c r="AH6" s="64"/>
      <c r="AI6" s="163"/>
      <c r="AJ6" s="162"/>
      <c r="AK6" s="164"/>
      <c r="AL6" s="164"/>
      <c r="AM6" s="164"/>
      <c r="AN6" s="26"/>
      <c r="AO6" s="26"/>
      <c r="AP6" s="26"/>
      <c r="AQ6" s="26"/>
    </row>
    <row r="7" spans="1:43" ht="13.5" customHeight="1">
      <c r="A7" s="76" t="s">
        <v>222</v>
      </c>
      <c r="B7" s="183" t="s">
        <v>24</v>
      </c>
      <c r="C7" s="183" t="s">
        <v>111</v>
      </c>
      <c r="D7" s="150" t="s">
        <v>140</v>
      </c>
      <c r="E7" s="150">
        <v>1997</v>
      </c>
      <c r="F7" s="150">
        <v>13</v>
      </c>
      <c r="G7" s="150">
        <v>13</v>
      </c>
      <c r="H7" s="150">
        <v>8</v>
      </c>
      <c r="I7" s="150">
        <v>13</v>
      </c>
      <c r="J7" s="150"/>
      <c r="K7" s="150"/>
      <c r="L7" s="150"/>
      <c r="M7" s="150"/>
      <c r="N7" s="150"/>
      <c r="O7" s="153"/>
      <c r="P7" s="179">
        <f t="shared" si="0"/>
        <v>47</v>
      </c>
      <c r="Q7" s="115">
        <f t="shared" si="1"/>
        <v>47</v>
      </c>
      <c r="R7" s="150">
        <f t="shared" si="2"/>
        <v>4</v>
      </c>
      <c r="S7" s="115">
        <f t="shared" si="3"/>
        <v>4</v>
      </c>
      <c r="T7" s="98">
        <f t="shared" si="4"/>
        <v>13</v>
      </c>
      <c r="U7" s="98">
        <f t="shared" si="5"/>
        <v>13</v>
      </c>
      <c r="V7" s="98">
        <f t="shared" si="6"/>
        <v>13</v>
      </c>
      <c r="W7" s="98">
        <f t="shared" si="7"/>
        <v>8</v>
      </c>
      <c r="X7" s="98" t="e">
        <f t="shared" si="8"/>
        <v>#NUM!</v>
      </c>
      <c r="Y7" s="98" t="e">
        <f t="shared" si="9"/>
        <v>#NUM!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  <c r="AC7" s="133"/>
      <c r="AD7" s="26"/>
      <c r="AE7" s="63"/>
      <c r="AF7" s="63"/>
      <c r="AG7" s="63"/>
      <c r="AH7" s="64"/>
      <c r="AI7" s="163"/>
      <c r="AJ7" s="162"/>
      <c r="AK7" s="164"/>
      <c r="AL7" s="164"/>
      <c r="AM7" s="164"/>
      <c r="AN7" s="26"/>
      <c r="AO7" s="26"/>
      <c r="AP7" s="26"/>
      <c r="AQ7" s="26"/>
    </row>
    <row r="8" spans="1:43" ht="13.5" customHeight="1">
      <c r="A8" s="76" t="s">
        <v>223</v>
      </c>
      <c r="B8" s="57" t="s">
        <v>29</v>
      </c>
      <c r="C8" s="57" t="s">
        <v>141</v>
      </c>
      <c r="D8" s="60" t="s">
        <v>92</v>
      </c>
      <c r="E8" s="60">
        <v>1997</v>
      </c>
      <c r="F8" s="60">
        <v>2</v>
      </c>
      <c r="G8" s="60">
        <v>10</v>
      </c>
      <c r="H8" s="60">
        <v>4</v>
      </c>
      <c r="I8" s="60">
        <v>12</v>
      </c>
      <c r="J8" s="60">
        <v>9</v>
      </c>
      <c r="K8" s="60"/>
      <c r="L8" s="60"/>
      <c r="M8" s="60"/>
      <c r="N8" s="60">
        <v>9</v>
      </c>
      <c r="O8" s="25"/>
      <c r="P8" s="114">
        <f t="shared" si="0"/>
        <v>46</v>
      </c>
      <c r="Q8" s="115">
        <f t="shared" si="1"/>
        <v>46</v>
      </c>
      <c r="R8" s="60">
        <f t="shared" si="2"/>
        <v>6</v>
      </c>
      <c r="S8" s="86">
        <f t="shared" si="3"/>
        <v>6</v>
      </c>
      <c r="T8" s="98">
        <f t="shared" si="4"/>
        <v>12</v>
      </c>
      <c r="U8" s="98">
        <f t="shared" si="5"/>
        <v>10</v>
      </c>
      <c r="V8" s="98">
        <f t="shared" si="6"/>
        <v>9</v>
      </c>
      <c r="W8" s="98">
        <f t="shared" si="7"/>
        <v>9</v>
      </c>
      <c r="X8" s="98">
        <f t="shared" si="8"/>
        <v>4</v>
      </c>
      <c r="Y8" s="98">
        <f t="shared" si="9"/>
        <v>2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133"/>
      <c r="AD8" s="26"/>
      <c r="AE8" s="63"/>
      <c r="AF8" s="63"/>
      <c r="AG8" s="63"/>
      <c r="AH8" s="64"/>
      <c r="AI8" s="163"/>
      <c r="AJ8" s="162"/>
      <c r="AK8" s="164"/>
      <c r="AL8" s="164"/>
      <c r="AM8" s="164"/>
      <c r="AN8" s="26"/>
      <c r="AO8" s="26"/>
      <c r="AP8" s="26"/>
      <c r="AQ8" s="26"/>
    </row>
    <row r="9" spans="1:43" ht="13.5" customHeight="1">
      <c r="A9" s="76" t="s">
        <v>443</v>
      </c>
      <c r="B9" s="57" t="s">
        <v>164</v>
      </c>
      <c r="C9" s="57" t="s">
        <v>431</v>
      </c>
      <c r="D9" s="60" t="s">
        <v>56</v>
      </c>
      <c r="E9" s="60">
        <v>1997</v>
      </c>
      <c r="F9" s="60"/>
      <c r="G9" s="60">
        <v>11</v>
      </c>
      <c r="H9" s="60">
        <v>2</v>
      </c>
      <c r="I9" s="60">
        <v>11</v>
      </c>
      <c r="J9" s="60"/>
      <c r="K9" s="60"/>
      <c r="L9" s="60"/>
      <c r="M9" s="60">
        <v>13</v>
      </c>
      <c r="N9" s="60">
        <v>8</v>
      </c>
      <c r="O9" s="25"/>
      <c r="P9" s="114">
        <f t="shared" si="0"/>
        <v>45</v>
      </c>
      <c r="Q9" s="115">
        <f t="shared" si="1"/>
        <v>45</v>
      </c>
      <c r="R9" s="60">
        <f t="shared" si="2"/>
        <v>5</v>
      </c>
      <c r="S9" s="86">
        <f t="shared" si="3"/>
        <v>5</v>
      </c>
      <c r="T9" s="98">
        <f t="shared" si="4"/>
        <v>13</v>
      </c>
      <c r="U9" s="98">
        <f t="shared" si="5"/>
        <v>11</v>
      </c>
      <c r="V9" s="98">
        <f t="shared" si="6"/>
        <v>11</v>
      </c>
      <c r="W9" s="98">
        <f t="shared" si="7"/>
        <v>8</v>
      </c>
      <c r="X9" s="98">
        <f t="shared" si="8"/>
        <v>2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133"/>
      <c r="AD9" s="26"/>
      <c r="AE9" s="63"/>
      <c r="AF9" s="63"/>
      <c r="AG9" s="63"/>
      <c r="AH9" s="64"/>
      <c r="AI9" s="163"/>
      <c r="AJ9" s="162"/>
      <c r="AK9" s="164"/>
      <c r="AL9" s="164"/>
      <c r="AM9" s="164"/>
      <c r="AN9" s="26"/>
      <c r="AO9" s="26"/>
      <c r="AP9" s="26"/>
      <c r="AQ9" s="26"/>
    </row>
    <row r="10" spans="1:43" ht="13.5" customHeight="1">
      <c r="A10" s="76" t="s">
        <v>443</v>
      </c>
      <c r="B10" s="87" t="s">
        <v>321</v>
      </c>
      <c r="C10" s="87" t="s">
        <v>320</v>
      </c>
      <c r="D10" s="60" t="s">
        <v>51</v>
      </c>
      <c r="E10" s="60">
        <v>1997</v>
      </c>
      <c r="F10" s="60">
        <v>6</v>
      </c>
      <c r="G10" s="60">
        <v>11</v>
      </c>
      <c r="H10" s="60">
        <v>7</v>
      </c>
      <c r="I10" s="60"/>
      <c r="J10" s="60">
        <v>11</v>
      </c>
      <c r="K10" s="60"/>
      <c r="L10" s="60"/>
      <c r="M10" s="60"/>
      <c r="N10" s="60">
        <v>10</v>
      </c>
      <c r="O10" s="25"/>
      <c r="P10" s="114">
        <f t="shared" si="0"/>
        <v>45</v>
      </c>
      <c r="Q10" s="115">
        <f t="shared" si="1"/>
        <v>45</v>
      </c>
      <c r="R10" s="60">
        <f t="shared" si="2"/>
        <v>5</v>
      </c>
      <c r="S10" s="86">
        <f t="shared" si="3"/>
        <v>5</v>
      </c>
      <c r="T10" s="98">
        <f t="shared" si="4"/>
        <v>11</v>
      </c>
      <c r="U10" s="98">
        <f t="shared" si="5"/>
        <v>11</v>
      </c>
      <c r="V10" s="98">
        <f t="shared" si="6"/>
        <v>10</v>
      </c>
      <c r="W10" s="98">
        <f t="shared" si="7"/>
        <v>7</v>
      </c>
      <c r="X10" s="98">
        <f t="shared" si="8"/>
        <v>6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133"/>
      <c r="AD10" s="26"/>
      <c r="AE10" s="63"/>
      <c r="AF10" s="63"/>
      <c r="AG10" s="63"/>
      <c r="AH10" s="64"/>
      <c r="AI10" s="163"/>
      <c r="AJ10" s="162"/>
      <c r="AK10" s="164"/>
      <c r="AL10" s="164"/>
      <c r="AM10" s="164"/>
      <c r="AN10" s="26"/>
      <c r="AO10" s="26"/>
      <c r="AP10" s="26"/>
      <c r="AQ10" s="26"/>
    </row>
    <row r="11" spans="1:43" ht="13.5" customHeight="1">
      <c r="A11" s="76" t="s">
        <v>217</v>
      </c>
      <c r="B11" s="57" t="s">
        <v>39</v>
      </c>
      <c r="C11" s="57" t="s">
        <v>323</v>
      </c>
      <c r="D11" s="60" t="s">
        <v>57</v>
      </c>
      <c r="E11" s="60">
        <v>1996</v>
      </c>
      <c r="F11" s="60"/>
      <c r="G11" s="60"/>
      <c r="H11" s="60">
        <v>5</v>
      </c>
      <c r="I11" s="60"/>
      <c r="J11" s="60"/>
      <c r="K11" s="60">
        <v>10</v>
      </c>
      <c r="L11" s="60">
        <v>8</v>
      </c>
      <c r="M11" s="60">
        <v>14</v>
      </c>
      <c r="N11" s="60"/>
      <c r="O11" s="25"/>
      <c r="P11" s="114">
        <f t="shared" si="0"/>
        <v>37</v>
      </c>
      <c r="Q11" s="115">
        <f t="shared" si="1"/>
        <v>37</v>
      </c>
      <c r="R11" s="60">
        <f t="shared" si="2"/>
        <v>4</v>
      </c>
      <c r="S11" s="86">
        <f t="shared" si="3"/>
        <v>4</v>
      </c>
      <c r="T11" s="98">
        <f t="shared" si="4"/>
        <v>14</v>
      </c>
      <c r="U11" s="98">
        <f t="shared" si="5"/>
        <v>10</v>
      </c>
      <c r="V11" s="98">
        <f t="shared" si="6"/>
        <v>8</v>
      </c>
      <c r="W11" s="98">
        <f t="shared" si="7"/>
        <v>5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133"/>
      <c r="AD11" s="26"/>
      <c r="AE11" s="63"/>
      <c r="AF11" s="63"/>
      <c r="AG11" s="63"/>
      <c r="AH11" s="64"/>
      <c r="AI11" s="163"/>
      <c r="AJ11" s="162"/>
      <c r="AK11" s="164"/>
      <c r="AL11" s="164"/>
      <c r="AM11" s="164"/>
      <c r="AN11" s="26"/>
      <c r="AO11" s="26"/>
      <c r="AP11" s="26"/>
      <c r="AQ11" s="26"/>
    </row>
    <row r="12" spans="1:43" ht="13.5" customHeight="1">
      <c r="A12" s="76" t="s">
        <v>218</v>
      </c>
      <c r="B12" s="87" t="s">
        <v>95</v>
      </c>
      <c r="C12" s="87" t="s">
        <v>139</v>
      </c>
      <c r="D12" s="60" t="s">
        <v>51</v>
      </c>
      <c r="E12" s="60">
        <v>1997</v>
      </c>
      <c r="F12" s="60">
        <v>8</v>
      </c>
      <c r="G12" s="60"/>
      <c r="H12" s="60">
        <v>10</v>
      </c>
      <c r="I12" s="60"/>
      <c r="J12" s="60">
        <v>14</v>
      </c>
      <c r="K12" s="60"/>
      <c r="L12" s="60"/>
      <c r="M12" s="60"/>
      <c r="N12" s="60"/>
      <c r="O12" s="25"/>
      <c r="P12" s="114">
        <f t="shared" si="0"/>
        <v>32</v>
      </c>
      <c r="Q12" s="115">
        <f t="shared" si="1"/>
        <v>32</v>
      </c>
      <c r="R12" s="60">
        <f t="shared" si="2"/>
        <v>3</v>
      </c>
      <c r="S12" s="86">
        <f t="shared" si="3"/>
        <v>3</v>
      </c>
      <c r="T12" s="98">
        <f t="shared" si="4"/>
        <v>14</v>
      </c>
      <c r="U12" s="98">
        <f t="shared" si="5"/>
        <v>10</v>
      </c>
      <c r="V12" s="98">
        <f t="shared" si="6"/>
        <v>8</v>
      </c>
      <c r="W12" s="98" t="e">
        <f t="shared" si="7"/>
        <v>#NUM!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133"/>
      <c r="AD12" s="26"/>
      <c r="AE12" s="63"/>
      <c r="AF12" s="63"/>
      <c r="AG12" s="63"/>
      <c r="AH12" s="64"/>
      <c r="AI12" s="163"/>
      <c r="AJ12" s="162"/>
      <c r="AK12" s="164"/>
      <c r="AL12" s="164"/>
      <c r="AM12" s="164"/>
      <c r="AN12" s="26"/>
      <c r="AO12" s="26"/>
      <c r="AP12" s="26"/>
      <c r="AQ12" s="26"/>
    </row>
    <row r="13" spans="1:43" ht="13.5" customHeight="1">
      <c r="A13" s="76" t="s">
        <v>183</v>
      </c>
      <c r="B13" s="56" t="s">
        <v>45</v>
      </c>
      <c r="C13" s="56" t="s">
        <v>85</v>
      </c>
      <c r="D13" s="60" t="s">
        <v>57</v>
      </c>
      <c r="E13" s="60">
        <v>1996</v>
      </c>
      <c r="F13" s="60"/>
      <c r="G13" s="60"/>
      <c r="H13" s="60">
        <v>15</v>
      </c>
      <c r="I13" s="86"/>
      <c r="J13" s="86"/>
      <c r="K13" s="86"/>
      <c r="L13" s="60">
        <v>15</v>
      </c>
      <c r="M13" s="60"/>
      <c r="N13" s="60"/>
      <c r="O13" s="25"/>
      <c r="P13" s="114">
        <f t="shared" si="0"/>
        <v>30</v>
      </c>
      <c r="Q13" s="115">
        <f t="shared" si="1"/>
        <v>30</v>
      </c>
      <c r="R13" s="60">
        <f t="shared" si="2"/>
        <v>2</v>
      </c>
      <c r="S13" s="86">
        <f t="shared" si="3"/>
        <v>2</v>
      </c>
      <c r="T13" s="98">
        <f t="shared" si="4"/>
        <v>15</v>
      </c>
      <c r="U13" s="98">
        <f t="shared" si="5"/>
        <v>15</v>
      </c>
      <c r="V13" s="98" t="e">
        <f t="shared" si="6"/>
        <v>#NUM!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80"/>
      <c r="AD13" s="26"/>
      <c r="AE13" s="63"/>
      <c r="AF13" s="63"/>
      <c r="AG13" s="63"/>
      <c r="AH13" s="64"/>
      <c r="AI13" s="163"/>
      <c r="AJ13" s="162"/>
      <c r="AK13" s="164"/>
      <c r="AL13" s="164"/>
      <c r="AM13" s="164"/>
      <c r="AN13" s="26"/>
      <c r="AO13" s="26"/>
      <c r="AP13" s="26"/>
      <c r="AQ13" s="26"/>
    </row>
    <row r="14" spans="1:43" ht="13.5" customHeight="1">
      <c r="A14" s="76" t="s">
        <v>235</v>
      </c>
      <c r="B14" s="56" t="s">
        <v>178</v>
      </c>
      <c r="C14" s="56" t="s">
        <v>179</v>
      </c>
      <c r="D14" s="60" t="s">
        <v>49</v>
      </c>
      <c r="E14" s="60">
        <v>1997</v>
      </c>
      <c r="F14" s="60"/>
      <c r="G14" s="60"/>
      <c r="H14" s="60"/>
      <c r="I14" s="60"/>
      <c r="J14" s="60">
        <v>13</v>
      </c>
      <c r="K14" s="60">
        <v>15</v>
      </c>
      <c r="L14" s="60"/>
      <c r="M14" s="60"/>
      <c r="N14" s="60"/>
      <c r="O14" s="85"/>
      <c r="P14" s="114">
        <f t="shared" si="0"/>
        <v>28</v>
      </c>
      <c r="Q14" s="115">
        <f t="shared" si="1"/>
        <v>28</v>
      </c>
      <c r="R14" s="60">
        <f t="shared" si="2"/>
        <v>2</v>
      </c>
      <c r="S14" s="86">
        <f t="shared" si="3"/>
        <v>2</v>
      </c>
      <c r="T14" s="98">
        <f t="shared" si="4"/>
        <v>15</v>
      </c>
      <c r="U14" s="98">
        <f t="shared" si="5"/>
        <v>13</v>
      </c>
      <c r="V14" s="98" t="e">
        <f t="shared" si="6"/>
        <v>#NUM!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80"/>
      <c r="AD14" s="26"/>
      <c r="AE14" s="68"/>
      <c r="AF14" s="162"/>
      <c r="AG14" s="162"/>
      <c r="AH14" s="163"/>
      <c r="AI14" s="163"/>
      <c r="AJ14" s="162"/>
      <c r="AK14" s="164"/>
      <c r="AL14" s="164"/>
      <c r="AM14" s="164"/>
      <c r="AN14" s="26"/>
      <c r="AO14" s="26"/>
      <c r="AP14" s="26"/>
      <c r="AQ14" s="26"/>
    </row>
    <row r="15" spans="1:43" ht="13.5" customHeight="1">
      <c r="A15" s="76" t="s">
        <v>236</v>
      </c>
      <c r="B15" s="56" t="s">
        <v>127</v>
      </c>
      <c r="C15" s="56" t="s">
        <v>288</v>
      </c>
      <c r="D15" s="60" t="s">
        <v>167</v>
      </c>
      <c r="E15" s="60">
        <v>1997</v>
      </c>
      <c r="F15" s="60">
        <v>12</v>
      </c>
      <c r="G15" s="60"/>
      <c r="H15" s="60"/>
      <c r="I15" s="60"/>
      <c r="J15" s="60"/>
      <c r="K15" s="60"/>
      <c r="L15" s="60"/>
      <c r="M15" s="60"/>
      <c r="N15" s="60">
        <v>15</v>
      </c>
      <c r="O15" s="25"/>
      <c r="P15" s="114">
        <f t="shared" si="0"/>
        <v>27</v>
      </c>
      <c r="Q15" s="115">
        <f t="shared" si="1"/>
        <v>27</v>
      </c>
      <c r="R15" s="60">
        <f t="shared" si="2"/>
        <v>2</v>
      </c>
      <c r="S15" s="86">
        <f t="shared" si="3"/>
        <v>2</v>
      </c>
      <c r="T15" s="98">
        <f t="shared" si="4"/>
        <v>15</v>
      </c>
      <c r="U15" s="98">
        <f t="shared" si="5"/>
        <v>12</v>
      </c>
      <c r="V15" s="98" t="e">
        <f t="shared" si="6"/>
        <v>#NUM!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80"/>
      <c r="AD15" s="26"/>
      <c r="AE15" s="68"/>
      <c r="AF15" s="162"/>
      <c r="AG15" s="162"/>
      <c r="AH15" s="163"/>
      <c r="AI15" s="163"/>
      <c r="AJ15" s="162"/>
      <c r="AK15" s="164"/>
      <c r="AL15" s="164"/>
      <c r="AM15" s="164"/>
      <c r="AN15" s="26"/>
      <c r="AO15" s="26"/>
      <c r="AP15" s="26"/>
      <c r="AQ15" s="26"/>
    </row>
    <row r="16" spans="1:43" ht="13.5" customHeight="1">
      <c r="A16" s="76" t="s">
        <v>512</v>
      </c>
      <c r="B16" s="56" t="s">
        <v>12</v>
      </c>
      <c r="C16" s="56" t="s">
        <v>182</v>
      </c>
      <c r="D16" s="60" t="s">
        <v>57</v>
      </c>
      <c r="E16" s="60">
        <v>1996</v>
      </c>
      <c r="F16" s="60"/>
      <c r="G16" s="60"/>
      <c r="H16" s="60">
        <v>6</v>
      </c>
      <c r="I16" s="60"/>
      <c r="J16" s="60"/>
      <c r="K16" s="60">
        <v>11</v>
      </c>
      <c r="L16" s="60">
        <v>9</v>
      </c>
      <c r="M16" s="60"/>
      <c r="N16" s="60"/>
      <c r="O16" s="25"/>
      <c r="P16" s="114">
        <f t="shared" si="0"/>
        <v>26</v>
      </c>
      <c r="Q16" s="115">
        <f t="shared" si="1"/>
        <v>26</v>
      </c>
      <c r="R16" s="60">
        <f t="shared" si="2"/>
        <v>3</v>
      </c>
      <c r="S16" s="86">
        <f t="shared" si="3"/>
        <v>3</v>
      </c>
      <c r="T16" s="98">
        <f t="shared" si="4"/>
        <v>11</v>
      </c>
      <c r="U16" s="98">
        <f t="shared" si="5"/>
        <v>9</v>
      </c>
      <c r="V16" s="98">
        <f t="shared" si="6"/>
        <v>6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80"/>
      <c r="AD16" s="26"/>
      <c r="AE16" s="68"/>
      <c r="AF16" s="68"/>
      <c r="AG16" s="68"/>
      <c r="AH16" s="68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ht="13.5" customHeight="1">
      <c r="A17" s="76" t="s">
        <v>512</v>
      </c>
      <c r="B17" s="56" t="s">
        <v>23</v>
      </c>
      <c r="C17" s="56" t="s">
        <v>176</v>
      </c>
      <c r="D17" s="60" t="s">
        <v>57</v>
      </c>
      <c r="E17" s="60">
        <v>1997</v>
      </c>
      <c r="F17" s="60"/>
      <c r="G17" s="60"/>
      <c r="H17" s="60">
        <v>13</v>
      </c>
      <c r="I17" s="60"/>
      <c r="J17" s="60"/>
      <c r="K17" s="60"/>
      <c r="L17" s="60">
        <v>13</v>
      </c>
      <c r="M17" s="60"/>
      <c r="N17" s="60"/>
      <c r="O17" s="25"/>
      <c r="P17" s="114">
        <f t="shared" si="0"/>
        <v>26</v>
      </c>
      <c r="Q17" s="115">
        <f t="shared" si="1"/>
        <v>26</v>
      </c>
      <c r="R17" s="60">
        <f t="shared" si="2"/>
        <v>2</v>
      </c>
      <c r="S17" s="86">
        <f t="shared" si="3"/>
        <v>2</v>
      </c>
      <c r="T17" s="98">
        <f t="shared" si="4"/>
        <v>13</v>
      </c>
      <c r="U17" s="98">
        <f t="shared" si="5"/>
        <v>13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80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ht="13.5" customHeight="1">
      <c r="A18" s="76" t="s">
        <v>226</v>
      </c>
      <c r="B18" s="56" t="s">
        <v>165</v>
      </c>
      <c r="C18" s="56" t="s">
        <v>292</v>
      </c>
      <c r="D18" s="60" t="s">
        <v>167</v>
      </c>
      <c r="E18" s="60">
        <v>1996</v>
      </c>
      <c r="F18" s="60">
        <v>10.5</v>
      </c>
      <c r="G18" s="60"/>
      <c r="H18" s="60"/>
      <c r="I18" s="60"/>
      <c r="J18" s="60"/>
      <c r="K18" s="60"/>
      <c r="L18" s="60"/>
      <c r="M18" s="60"/>
      <c r="N18" s="60">
        <v>14</v>
      </c>
      <c r="O18" s="85"/>
      <c r="P18" s="114">
        <f t="shared" si="0"/>
        <v>24.5</v>
      </c>
      <c r="Q18" s="115">
        <f t="shared" si="1"/>
        <v>24.5</v>
      </c>
      <c r="R18" s="60">
        <f t="shared" si="2"/>
        <v>2</v>
      </c>
      <c r="S18" s="86">
        <f t="shared" si="3"/>
        <v>2</v>
      </c>
      <c r="T18" s="98">
        <f t="shared" si="4"/>
        <v>14</v>
      </c>
      <c r="U18" s="98">
        <f t="shared" si="5"/>
        <v>10.5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80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ht="13.5" customHeight="1">
      <c r="A19" s="76" t="s">
        <v>444</v>
      </c>
      <c r="B19" s="56" t="s">
        <v>31</v>
      </c>
      <c r="C19" s="56" t="s">
        <v>181</v>
      </c>
      <c r="D19" s="60" t="s">
        <v>57</v>
      </c>
      <c r="E19" s="60">
        <v>1996</v>
      </c>
      <c r="F19" s="60"/>
      <c r="G19" s="60"/>
      <c r="H19" s="60"/>
      <c r="I19" s="60"/>
      <c r="J19" s="60"/>
      <c r="K19" s="60">
        <v>13</v>
      </c>
      <c r="L19" s="60">
        <v>11</v>
      </c>
      <c r="M19" s="60"/>
      <c r="N19" s="60"/>
      <c r="O19" s="85"/>
      <c r="P19" s="114">
        <f t="shared" si="0"/>
        <v>24</v>
      </c>
      <c r="Q19" s="115">
        <f t="shared" si="1"/>
        <v>24</v>
      </c>
      <c r="R19" s="60">
        <f t="shared" si="2"/>
        <v>2</v>
      </c>
      <c r="S19" s="86">
        <f t="shared" si="3"/>
        <v>2</v>
      </c>
      <c r="T19" s="98">
        <f t="shared" si="4"/>
        <v>13</v>
      </c>
      <c r="U19" s="98">
        <f t="shared" si="5"/>
        <v>11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C19" s="80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3.5" customHeight="1">
      <c r="A20" s="76" t="s">
        <v>444</v>
      </c>
      <c r="B20" s="57" t="s">
        <v>14</v>
      </c>
      <c r="C20" s="57" t="s">
        <v>174</v>
      </c>
      <c r="D20" s="60" t="s">
        <v>57</v>
      </c>
      <c r="E20" s="60">
        <v>1996</v>
      </c>
      <c r="F20" s="60"/>
      <c r="G20" s="60"/>
      <c r="H20" s="60">
        <v>12</v>
      </c>
      <c r="I20" s="60"/>
      <c r="J20" s="60"/>
      <c r="K20" s="60"/>
      <c r="L20" s="60">
        <v>12</v>
      </c>
      <c r="M20" s="60"/>
      <c r="N20" s="60"/>
      <c r="O20" s="25"/>
      <c r="P20" s="114">
        <f t="shared" si="0"/>
        <v>24</v>
      </c>
      <c r="Q20" s="115">
        <f t="shared" si="1"/>
        <v>24</v>
      </c>
      <c r="R20" s="60">
        <f t="shared" si="2"/>
        <v>2</v>
      </c>
      <c r="S20" s="86">
        <f t="shared" si="3"/>
        <v>2</v>
      </c>
      <c r="T20" s="98">
        <f t="shared" si="4"/>
        <v>12</v>
      </c>
      <c r="U20" s="98">
        <f t="shared" si="5"/>
        <v>12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13.5" customHeight="1">
      <c r="A21" s="76" t="s">
        <v>239</v>
      </c>
      <c r="B21" s="56" t="s">
        <v>25</v>
      </c>
      <c r="C21" s="56" t="s">
        <v>287</v>
      </c>
      <c r="D21" s="60" t="s">
        <v>167</v>
      </c>
      <c r="E21" s="60">
        <v>1997</v>
      </c>
      <c r="F21" s="60">
        <v>10.5</v>
      </c>
      <c r="G21" s="60"/>
      <c r="H21" s="60"/>
      <c r="I21" s="60"/>
      <c r="J21" s="60"/>
      <c r="K21" s="60"/>
      <c r="L21" s="60"/>
      <c r="M21" s="60"/>
      <c r="N21" s="60">
        <v>12</v>
      </c>
      <c r="O21" s="25"/>
      <c r="P21" s="114">
        <f t="shared" si="0"/>
        <v>22.5</v>
      </c>
      <c r="Q21" s="115">
        <f t="shared" si="1"/>
        <v>22.5</v>
      </c>
      <c r="R21" s="60">
        <f t="shared" si="2"/>
        <v>2</v>
      </c>
      <c r="S21" s="86">
        <f t="shared" si="3"/>
        <v>2</v>
      </c>
      <c r="T21" s="98">
        <f t="shared" si="4"/>
        <v>12</v>
      </c>
      <c r="U21" s="98">
        <f t="shared" si="5"/>
        <v>10.5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ht="13.5" customHeight="1">
      <c r="A22" s="76" t="s">
        <v>596</v>
      </c>
      <c r="B22" s="56" t="s">
        <v>319</v>
      </c>
      <c r="C22" s="56" t="s">
        <v>318</v>
      </c>
      <c r="D22" s="60" t="s">
        <v>57</v>
      </c>
      <c r="E22" s="60">
        <v>1997</v>
      </c>
      <c r="F22" s="60"/>
      <c r="G22" s="60"/>
      <c r="H22" s="60">
        <v>3</v>
      </c>
      <c r="I22" s="60"/>
      <c r="J22" s="60"/>
      <c r="K22" s="60">
        <v>9</v>
      </c>
      <c r="L22" s="60">
        <v>7</v>
      </c>
      <c r="M22" s="60"/>
      <c r="N22" s="60"/>
      <c r="O22" s="85"/>
      <c r="P22" s="114">
        <f t="shared" si="0"/>
        <v>19</v>
      </c>
      <c r="Q22" s="115">
        <f t="shared" si="1"/>
        <v>19</v>
      </c>
      <c r="R22" s="60">
        <f t="shared" si="2"/>
        <v>3</v>
      </c>
      <c r="S22" s="86">
        <f t="shared" si="3"/>
        <v>3</v>
      </c>
      <c r="T22" s="98">
        <f t="shared" si="4"/>
        <v>9</v>
      </c>
      <c r="U22" s="98">
        <f t="shared" si="5"/>
        <v>7</v>
      </c>
      <c r="V22" s="98">
        <f t="shared" si="6"/>
        <v>3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ht="13.5" customHeight="1">
      <c r="A23" s="76" t="s">
        <v>585</v>
      </c>
      <c r="B23" s="56" t="s">
        <v>12</v>
      </c>
      <c r="C23" s="56" t="s">
        <v>177</v>
      </c>
      <c r="D23" s="60" t="s">
        <v>57</v>
      </c>
      <c r="E23" s="60">
        <v>1997</v>
      </c>
      <c r="F23" s="60"/>
      <c r="G23" s="60"/>
      <c r="H23" s="60">
        <v>9</v>
      </c>
      <c r="I23" s="60"/>
      <c r="J23" s="60"/>
      <c r="K23" s="60"/>
      <c r="L23" s="60">
        <v>10</v>
      </c>
      <c r="M23" s="60"/>
      <c r="N23" s="60"/>
      <c r="O23" s="25"/>
      <c r="P23" s="114">
        <f t="shared" si="0"/>
        <v>19</v>
      </c>
      <c r="Q23" s="115">
        <f t="shared" si="1"/>
        <v>19</v>
      </c>
      <c r="R23" s="60">
        <f t="shared" si="2"/>
        <v>2</v>
      </c>
      <c r="S23" s="86">
        <f t="shared" si="3"/>
        <v>2</v>
      </c>
      <c r="T23" s="98">
        <f t="shared" si="4"/>
        <v>10</v>
      </c>
      <c r="U23" s="98">
        <f t="shared" si="5"/>
        <v>9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ht="13.5" customHeight="1">
      <c r="A24" s="76" t="s">
        <v>488</v>
      </c>
      <c r="B24" s="56" t="s">
        <v>25</v>
      </c>
      <c r="C24" s="56" t="s">
        <v>50</v>
      </c>
      <c r="D24" s="60" t="s">
        <v>78</v>
      </c>
      <c r="E24" s="60">
        <v>1997</v>
      </c>
      <c r="F24" s="60">
        <v>15</v>
      </c>
      <c r="G24" s="60"/>
      <c r="H24" s="60"/>
      <c r="I24" s="60"/>
      <c r="J24" s="60"/>
      <c r="K24" s="60"/>
      <c r="L24" s="59"/>
      <c r="M24" s="59"/>
      <c r="N24" s="59"/>
      <c r="O24" s="44"/>
      <c r="P24" s="114">
        <f t="shared" si="0"/>
        <v>15</v>
      </c>
      <c r="Q24" s="115">
        <f t="shared" si="1"/>
        <v>15</v>
      </c>
      <c r="R24" s="60">
        <f t="shared" si="2"/>
        <v>1</v>
      </c>
      <c r="S24" s="86">
        <f t="shared" si="3"/>
        <v>1</v>
      </c>
      <c r="T24" s="98">
        <f t="shared" si="4"/>
        <v>15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ht="13.5" customHeight="1">
      <c r="A25" s="76" t="s">
        <v>488</v>
      </c>
      <c r="B25" s="57" t="s">
        <v>30</v>
      </c>
      <c r="C25" s="57" t="s">
        <v>387</v>
      </c>
      <c r="D25" s="60" t="s">
        <v>102</v>
      </c>
      <c r="E25" s="60">
        <v>1996</v>
      </c>
      <c r="F25" s="60">
        <v>3</v>
      </c>
      <c r="G25" s="60">
        <v>12</v>
      </c>
      <c r="H25" s="60"/>
      <c r="I25" s="60"/>
      <c r="J25" s="60"/>
      <c r="K25" s="60"/>
      <c r="L25" s="60"/>
      <c r="M25" s="60"/>
      <c r="N25" s="60"/>
      <c r="O25" s="24"/>
      <c r="P25" s="114">
        <f t="shared" si="0"/>
        <v>15</v>
      </c>
      <c r="Q25" s="115">
        <f t="shared" si="1"/>
        <v>15</v>
      </c>
      <c r="R25" s="60">
        <f t="shared" si="2"/>
        <v>2</v>
      </c>
      <c r="S25" s="86">
        <f t="shared" si="3"/>
        <v>2</v>
      </c>
      <c r="T25" s="98">
        <f t="shared" si="4"/>
        <v>12</v>
      </c>
      <c r="U25" s="98">
        <f t="shared" si="5"/>
        <v>3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3" ht="13.5" customHeight="1">
      <c r="A26" s="76" t="s">
        <v>488</v>
      </c>
      <c r="B26" s="57" t="s">
        <v>24</v>
      </c>
      <c r="C26" s="57" t="s">
        <v>151</v>
      </c>
      <c r="D26" s="60" t="s">
        <v>51</v>
      </c>
      <c r="E26" s="60">
        <v>1996</v>
      </c>
      <c r="F26" s="60"/>
      <c r="G26" s="60"/>
      <c r="H26" s="60"/>
      <c r="I26" s="60"/>
      <c r="J26" s="60">
        <v>15</v>
      </c>
      <c r="K26" s="60"/>
      <c r="L26" s="60"/>
      <c r="M26" s="60"/>
      <c r="N26" s="60"/>
      <c r="O26" s="60"/>
      <c r="P26" s="114">
        <f t="shared" si="0"/>
        <v>15</v>
      </c>
      <c r="Q26" s="115">
        <f t="shared" si="1"/>
        <v>15</v>
      </c>
      <c r="R26" s="60">
        <f t="shared" si="2"/>
        <v>1</v>
      </c>
      <c r="S26" s="86">
        <f t="shared" si="3"/>
        <v>1</v>
      </c>
      <c r="T26" s="98">
        <f t="shared" si="4"/>
        <v>15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3.5" customHeight="1">
      <c r="A27" s="76" t="s">
        <v>580</v>
      </c>
      <c r="B27" s="56" t="s">
        <v>72</v>
      </c>
      <c r="C27" s="56" t="s">
        <v>101</v>
      </c>
      <c r="D27" s="60" t="s">
        <v>51</v>
      </c>
      <c r="E27" s="60">
        <v>1996</v>
      </c>
      <c r="F27" s="60"/>
      <c r="G27" s="60"/>
      <c r="H27" s="60"/>
      <c r="I27" s="60"/>
      <c r="J27" s="60">
        <v>12</v>
      </c>
      <c r="K27" s="60"/>
      <c r="L27" s="60"/>
      <c r="M27" s="60"/>
      <c r="N27" s="60"/>
      <c r="O27" s="60"/>
      <c r="P27" s="114">
        <f t="shared" si="0"/>
        <v>12</v>
      </c>
      <c r="Q27" s="115">
        <f t="shared" si="1"/>
        <v>12</v>
      </c>
      <c r="R27" s="60">
        <f t="shared" si="2"/>
        <v>1</v>
      </c>
      <c r="S27" s="86">
        <f t="shared" si="3"/>
        <v>1</v>
      </c>
      <c r="T27" s="98">
        <f t="shared" si="4"/>
        <v>12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43" s="22" customFormat="1" ht="13.5" customHeight="1">
      <c r="A28" s="76" t="s">
        <v>580</v>
      </c>
      <c r="B28" s="57" t="s">
        <v>15</v>
      </c>
      <c r="C28" s="57" t="s">
        <v>280</v>
      </c>
      <c r="D28" s="60" t="s">
        <v>167</v>
      </c>
      <c r="E28" s="60">
        <v>1997</v>
      </c>
      <c r="F28" s="60">
        <v>4</v>
      </c>
      <c r="G28" s="60"/>
      <c r="H28" s="60"/>
      <c r="I28" s="60"/>
      <c r="J28" s="60"/>
      <c r="K28" s="60">
        <v>8</v>
      </c>
      <c r="L28" s="60"/>
      <c r="M28" s="60"/>
      <c r="N28" s="60"/>
      <c r="O28" s="24"/>
      <c r="P28" s="114">
        <f t="shared" si="0"/>
        <v>12</v>
      </c>
      <c r="Q28" s="115">
        <f t="shared" si="1"/>
        <v>12</v>
      </c>
      <c r="R28" s="60">
        <f t="shared" si="2"/>
        <v>2</v>
      </c>
      <c r="S28" s="86">
        <f t="shared" si="3"/>
        <v>2</v>
      </c>
      <c r="T28" s="98">
        <f t="shared" si="4"/>
        <v>8</v>
      </c>
      <c r="U28" s="98">
        <f t="shared" si="5"/>
        <v>4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s="22" customFormat="1" ht="13.5" customHeight="1">
      <c r="A29" s="76" t="s">
        <v>246</v>
      </c>
      <c r="B29" s="56" t="s">
        <v>25</v>
      </c>
      <c r="C29" s="56" t="s">
        <v>293</v>
      </c>
      <c r="D29" s="60" t="s">
        <v>167</v>
      </c>
      <c r="E29" s="60">
        <v>1996</v>
      </c>
      <c r="F29" s="60">
        <v>5</v>
      </c>
      <c r="G29" s="60"/>
      <c r="H29" s="60"/>
      <c r="I29" s="60"/>
      <c r="J29" s="60"/>
      <c r="K29" s="60">
        <v>6</v>
      </c>
      <c r="L29" s="60"/>
      <c r="M29" s="60"/>
      <c r="N29" s="60"/>
      <c r="O29" s="24"/>
      <c r="P29" s="114">
        <f t="shared" si="0"/>
        <v>11</v>
      </c>
      <c r="Q29" s="115">
        <f t="shared" si="1"/>
        <v>11</v>
      </c>
      <c r="R29" s="60">
        <f t="shared" si="2"/>
        <v>2</v>
      </c>
      <c r="S29" s="86">
        <f t="shared" si="3"/>
        <v>2</v>
      </c>
      <c r="T29" s="98">
        <f t="shared" si="4"/>
        <v>6</v>
      </c>
      <c r="U29" s="98">
        <f t="shared" si="5"/>
        <v>5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s="22" customFormat="1" ht="13.5" customHeight="1">
      <c r="A30" s="76" t="s">
        <v>247</v>
      </c>
      <c r="B30" s="57" t="s">
        <v>467</v>
      </c>
      <c r="C30" s="57" t="s">
        <v>466</v>
      </c>
      <c r="D30" s="60" t="s">
        <v>92</v>
      </c>
      <c r="E30" s="60">
        <v>1996</v>
      </c>
      <c r="F30" s="60"/>
      <c r="G30" s="60"/>
      <c r="H30" s="60"/>
      <c r="I30" s="60"/>
      <c r="J30" s="60">
        <v>10</v>
      </c>
      <c r="K30" s="60"/>
      <c r="L30" s="60"/>
      <c r="M30" s="60"/>
      <c r="N30" s="60"/>
      <c r="O30" s="60"/>
      <c r="P30" s="114">
        <f t="shared" si="0"/>
        <v>10</v>
      </c>
      <c r="Q30" s="115">
        <f t="shared" si="1"/>
        <v>10</v>
      </c>
      <c r="R30" s="60">
        <f t="shared" si="2"/>
        <v>1</v>
      </c>
      <c r="S30" s="86">
        <f t="shared" si="3"/>
        <v>1</v>
      </c>
      <c r="T30" s="98">
        <f t="shared" si="4"/>
        <v>10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s="22" customFormat="1" ht="13.5" customHeight="1">
      <c r="A31" s="76" t="s">
        <v>486</v>
      </c>
      <c r="B31" s="57" t="s">
        <v>385</v>
      </c>
      <c r="C31" s="57" t="s">
        <v>386</v>
      </c>
      <c r="D31" s="60" t="s">
        <v>167</v>
      </c>
      <c r="E31" s="60">
        <v>1996</v>
      </c>
      <c r="F31" s="60">
        <v>7</v>
      </c>
      <c r="G31" s="60"/>
      <c r="H31" s="60"/>
      <c r="I31" s="60"/>
      <c r="J31" s="60"/>
      <c r="K31" s="60"/>
      <c r="L31" s="60"/>
      <c r="M31" s="60"/>
      <c r="N31" s="60"/>
      <c r="O31" s="24"/>
      <c r="P31" s="114">
        <f t="shared" si="0"/>
        <v>7</v>
      </c>
      <c r="Q31" s="115">
        <f t="shared" si="1"/>
        <v>7</v>
      </c>
      <c r="R31" s="60">
        <f t="shared" si="2"/>
        <v>1</v>
      </c>
      <c r="S31" s="86">
        <f t="shared" si="3"/>
        <v>1</v>
      </c>
      <c r="T31" s="98">
        <f t="shared" si="4"/>
        <v>7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s="22" customFormat="1" ht="13.5" customHeight="1">
      <c r="A32" s="76" t="s">
        <v>486</v>
      </c>
      <c r="B32" s="57" t="s">
        <v>30</v>
      </c>
      <c r="C32" s="57" t="s">
        <v>478</v>
      </c>
      <c r="D32" s="60" t="s">
        <v>167</v>
      </c>
      <c r="E32" s="60">
        <v>1997</v>
      </c>
      <c r="F32" s="60"/>
      <c r="G32" s="60"/>
      <c r="H32" s="60"/>
      <c r="I32" s="117"/>
      <c r="J32" s="60"/>
      <c r="K32" s="60">
        <v>7</v>
      </c>
      <c r="L32" s="60"/>
      <c r="M32" s="60"/>
      <c r="N32" s="60"/>
      <c r="O32" s="60"/>
      <c r="P32" s="114">
        <f t="shared" si="0"/>
        <v>7</v>
      </c>
      <c r="Q32" s="115">
        <f t="shared" si="1"/>
        <v>7</v>
      </c>
      <c r="R32" s="60">
        <f t="shared" si="2"/>
        <v>1</v>
      </c>
      <c r="S32" s="86">
        <f t="shared" si="3"/>
        <v>1</v>
      </c>
      <c r="T32" s="98">
        <f t="shared" si="4"/>
        <v>7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s="22" customFormat="1" ht="13.5" customHeight="1">
      <c r="A33" s="76" t="s">
        <v>250</v>
      </c>
      <c r="B33" s="57" t="s">
        <v>165</v>
      </c>
      <c r="C33" s="57" t="s">
        <v>388</v>
      </c>
      <c r="D33" s="60" t="s">
        <v>167</v>
      </c>
      <c r="E33" s="60">
        <v>1997</v>
      </c>
      <c r="F33" s="60">
        <v>1</v>
      </c>
      <c r="G33" s="60"/>
      <c r="H33" s="60"/>
      <c r="I33" s="117"/>
      <c r="J33" s="60"/>
      <c r="K33" s="60">
        <v>5</v>
      </c>
      <c r="L33" s="60"/>
      <c r="M33" s="60"/>
      <c r="N33" s="60"/>
      <c r="O33" s="24"/>
      <c r="P33" s="114">
        <f t="shared" si="0"/>
        <v>6</v>
      </c>
      <c r="Q33" s="115">
        <f t="shared" si="1"/>
        <v>6</v>
      </c>
      <c r="R33" s="60">
        <f t="shared" si="2"/>
        <v>2</v>
      </c>
      <c r="S33" s="86">
        <f t="shared" si="3"/>
        <v>2</v>
      </c>
      <c r="T33" s="98">
        <f t="shared" si="4"/>
        <v>5</v>
      </c>
      <c r="U33" s="98">
        <f t="shared" si="5"/>
        <v>1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s="22" customFormat="1" ht="13.5" customHeight="1">
      <c r="A34" s="76" t="s">
        <v>251</v>
      </c>
      <c r="B34" s="57"/>
      <c r="C34" s="57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117"/>
      <c r="P34" s="114">
        <f t="shared" si="0"/>
        <v>0</v>
      </c>
      <c r="Q34" s="115">
        <f t="shared" si="1"/>
        <v>0</v>
      </c>
      <c r="R34" s="60">
        <f t="shared" si="2"/>
        <v>0</v>
      </c>
      <c r="S34" s="86">
        <f t="shared" si="3"/>
        <v>0</v>
      </c>
      <c r="T34" s="98" t="e">
        <f t="shared" si="4"/>
        <v>#NUM!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s="22" customFormat="1" ht="13.5" customHeight="1">
      <c r="A35" s="76" t="s">
        <v>252</v>
      </c>
      <c r="B35" s="57"/>
      <c r="C35" s="57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117"/>
      <c r="P35" s="114">
        <f t="shared" si="0"/>
        <v>0</v>
      </c>
      <c r="Q35" s="115">
        <f t="shared" si="1"/>
        <v>0</v>
      </c>
      <c r="R35" s="60">
        <f t="shared" si="2"/>
        <v>0</v>
      </c>
      <c r="S35" s="86">
        <f t="shared" si="3"/>
        <v>0</v>
      </c>
      <c r="T35" s="98" t="e">
        <f t="shared" si="4"/>
        <v>#NUM!</v>
      </c>
      <c r="U35" s="98" t="e">
        <f t="shared" si="5"/>
        <v>#NUM!</v>
      </c>
      <c r="V35" s="98" t="e">
        <f t="shared" si="6"/>
        <v>#NUM!</v>
      </c>
      <c r="W35" s="98" t="e">
        <f t="shared" si="7"/>
        <v>#NUM!</v>
      </c>
      <c r="X35" s="98" t="e">
        <f t="shared" si="8"/>
        <v>#NUM!</v>
      </c>
      <c r="Y35" s="98" t="e">
        <f t="shared" si="9"/>
        <v>#NUM!</v>
      </c>
      <c r="Z35" s="98" t="e">
        <f t="shared" si="10"/>
        <v>#NUM!</v>
      </c>
      <c r="AA35" s="98" t="e">
        <f t="shared" si="11"/>
        <v>#NUM!</v>
      </c>
      <c r="AB35" s="98" t="e">
        <f t="shared" si="12"/>
        <v>#NUM!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s="22" customFormat="1" ht="13.5" customHeight="1">
      <c r="A36" s="76" t="s">
        <v>253</v>
      </c>
      <c r="B36" s="56"/>
      <c r="C36" s="56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7"/>
      <c r="P36" s="114">
        <f t="shared" si="0"/>
        <v>0</v>
      </c>
      <c r="Q36" s="115">
        <f t="shared" si="1"/>
        <v>0</v>
      </c>
      <c r="R36" s="60">
        <f t="shared" si="2"/>
        <v>0</v>
      </c>
      <c r="S36" s="86">
        <f t="shared" si="3"/>
        <v>0</v>
      </c>
      <c r="T36" s="98" t="e">
        <f t="shared" si="4"/>
        <v>#NUM!</v>
      </c>
      <c r="U36" s="98" t="e">
        <f t="shared" si="5"/>
        <v>#NUM!</v>
      </c>
      <c r="V36" s="98" t="e">
        <f t="shared" si="6"/>
        <v>#NUM!</v>
      </c>
      <c r="W36" s="98" t="e">
        <f t="shared" si="7"/>
        <v>#NUM!</v>
      </c>
      <c r="X36" s="98" t="e">
        <f t="shared" si="8"/>
        <v>#NUM!</v>
      </c>
      <c r="Y36" s="98" t="e">
        <f t="shared" si="9"/>
        <v>#NUM!</v>
      </c>
      <c r="Z36" s="98" t="e">
        <f t="shared" si="10"/>
        <v>#NUM!</v>
      </c>
      <c r="AA36" s="98" t="e">
        <f t="shared" si="11"/>
        <v>#NUM!</v>
      </c>
      <c r="AB36" s="98" t="e">
        <f t="shared" si="12"/>
        <v>#NUM!</v>
      </c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s="22" customFormat="1" ht="13.5" customHeight="1">
      <c r="A37" s="76" t="s">
        <v>254</v>
      </c>
      <c r="B37" s="56"/>
      <c r="C37" s="56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27"/>
      <c r="P37" s="114">
        <f t="shared" si="0"/>
        <v>0</v>
      </c>
      <c r="Q37" s="115">
        <f t="shared" si="1"/>
        <v>0</v>
      </c>
      <c r="R37" s="60">
        <f t="shared" si="2"/>
        <v>0</v>
      </c>
      <c r="S37" s="86">
        <f t="shared" si="3"/>
        <v>0</v>
      </c>
      <c r="T37" s="98" t="e">
        <f t="shared" si="4"/>
        <v>#NUM!</v>
      </c>
      <c r="U37" s="98" t="e">
        <f t="shared" si="5"/>
        <v>#NUM!</v>
      </c>
      <c r="V37" s="98" t="e">
        <f t="shared" si="6"/>
        <v>#NUM!</v>
      </c>
      <c r="W37" s="98" t="e">
        <f t="shared" si="7"/>
        <v>#NUM!</v>
      </c>
      <c r="X37" s="98" t="e">
        <f t="shared" si="8"/>
        <v>#NUM!</v>
      </c>
      <c r="Y37" s="98" t="e">
        <f t="shared" si="9"/>
        <v>#NUM!</v>
      </c>
      <c r="Z37" s="98" t="e">
        <f t="shared" si="10"/>
        <v>#NUM!</v>
      </c>
      <c r="AA37" s="98" t="e">
        <f t="shared" si="11"/>
        <v>#NUM!</v>
      </c>
      <c r="AB37" s="98" t="e">
        <f t="shared" si="12"/>
        <v>#NUM!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s="22" customFormat="1" ht="13.5" customHeight="1">
      <c r="A38" s="76" t="s">
        <v>255</v>
      </c>
      <c r="B38" s="56"/>
      <c r="C38" s="56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27"/>
      <c r="P38" s="114">
        <f t="shared" si="0"/>
        <v>0</v>
      </c>
      <c r="Q38" s="115">
        <f t="shared" si="1"/>
        <v>0</v>
      </c>
      <c r="R38" s="60">
        <f t="shared" si="2"/>
        <v>0</v>
      </c>
      <c r="S38" s="86">
        <f t="shared" si="3"/>
        <v>0</v>
      </c>
      <c r="T38" s="98" t="e">
        <f t="shared" si="4"/>
        <v>#NUM!</v>
      </c>
      <c r="U38" s="98" t="e">
        <f t="shared" si="5"/>
        <v>#NUM!</v>
      </c>
      <c r="V38" s="98" t="e">
        <f t="shared" si="6"/>
        <v>#NUM!</v>
      </c>
      <c r="W38" s="98" t="e">
        <f t="shared" si="7"/>
        <v>#NUM!</v>
      </c>
      <c r="X38" s="98" t="e">
        <f t="shared" si="8"/>
        <v>#NUM!</v>
      </c>
      <c r="Y38" s="98" t="e">
        <f t="shared" si="9"/>
        <v>#NUM!</v>
      </c>
      <c r="Z38" s="98" t="e">
        <f t="shared" si="10"/>
        <v>#NUM!</v>
      </c>
      <c r="AA38" s="98" t="e">
        <f t="shared" si="11"/>
        <v>#NUM!</v>
      </c>
      <c r="AB38" s="98" t="e">
        <f t="shared" si="12"/>
        <v>#NUM!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s="22" customFormat="1" ht="13.5" customHeight="1">
      <c r="A39" s="76" t="s">
        <v>256</v>
      </c>
      <c r="B39" s="56"/>
      <c r="C39" s="56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27"/>
      <c r="P39" s="114">
        <f t="shared" si="0"/>
        <v>0</v>
      </c>
      <c r="Q39" s="115">
        <f t="shared" si="1"/>
        <v>0</v>
      </c>
      <c r="R39" s="60">
        <f t="shared" si="2"/>
        <v>0</v>
      </c>
      <c r="S39" s="86">
        <f t="shared" si="3"/>
        <v>0</v>
      </c>
      <c r="T39" s="98" t="e">
        <f t="shared" si="4"/>
        <v>#NUM!</v>
      </c>
      <c r="U39" s="98" t="e">
        <f t="shared" si="5"/>
        <v>#NUM!</v>
      </c>
      <c r="V39" s="98" t="e">
        <f t="shared" si="6"/>
        <v>#NUM!</v>
      </c>
      <c r="W39" s="98" t="e">
        <f t="shared" si="7"/>
        <v>#NUM!</v>
      </c>
      <c r="X39" s="98" t="e">
        <f t="shared" si="8"/>
        <v>#NUM!</v>
      </c>
      <c r="Y39" s="98" t="e">
        <f t="shared" si="9"/>
        <v>#NUM!</v>
      </c>
      <c r="Z39" s="98" t="e">
        <f t="shared" si="10"/>
        <v>#NUM!</v>
      </c>
      <c r="AA39" s="98" t="e">
        <f t="shared" si="11"/>
        <v>#NUM!</v>
      </c>
      <c r="AB39" s="98" t="e">
        <f t="shared" si="12"/>
        <v>#NUM!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s="22" customFormat="1" ht="13.5" customHeight="1">
      <c r="A40" s="76" t="s">
        <v>257</v>
      </c>
      <c r="B40" s="57"/>
      <c r="C40" s="5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27"/>
      <c r="P40" s="114">
        <f t="shared" si="0"/>
        <v>0</v>
      </c>
      <c r="Q40" s="115">
        <f t="shared" si="1"/>
        <v>0</v>
      </c>
      <c r="R40" s="60">
        <f t="shared" si="2"/>
        <v>0</v>
      </c>
      <c r="S40" s="86">
        <f t="shared" si="3"/>
        <v>0</v>
      </c>
      <c r="T40" s="98" t="e">
        <f t="shared" si="4"/>
        <v>#NUM!</v>
      </c>
      <c r="U40" s="98" t="e">
        <f t="shared" si="5"/>
        <v>#NUM!</v>
      </c>
      <c r="V40" s="98" t="e">
        <f t="shared" si="6"/>
        <v>#NUM!</v>
      </c>
      <c r="W40" s="98" t="e">
        <f t="shared" si="7"/>
        <v>#NUM!</v>
      </c>
      <c r="X40" s="98" t="e">
        <f t="shared" si="8"/>
        <v>#NUM!</v>
      </c>
      <c r="Y40" s="98" t="e">
        <f t="shared" si="9"/>
        <v>#NUM!</v>
      </c>
      <c r="Z40" s="98" t="e">
        <f t="shared" si="10"/>
        <v>#NUM!</v>
      </c>
      <c r="AA40" s="98" t="e">
        <f t="shared" si="11"/>
        <v>#NUM!</v>
      </c>
      <c r="AB40" s="98" t="e">
        <f t="shared" si="12"/>
        <v>#NUM!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s="22" customFormat="1" ht="13.5" customHeight="1">
      <c r="A41" s="76" t="s">
        <v>258</v>
      </c>
      <c r="B41" s="57"/>
      <c r="C41" s="57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27"/>
      <c r="P41" s="114">
        <f t="shared" si="0"/>
        <v>0</v>
      </c>
      <c r="Q41" s="115">
        <f t="shared" si="1"/>
        <v>0</v>
      </c>
      <c r="R41" s="60">
        <f t="shared" si="2"/>
        <v>0</v>
      </c>
      <c r="S41" s="86">
        <f t="shared" si="3"/>
        <v>0</v>
      </c>
      <c r="T41" s="98" t="e">
        <f t="shared" si="4"/>
        <v>#NUM!</v>
      </c>
      <c r="U41" s="98" t="e">
        <f t="shared" si="5"/>
        <v>#NUM!</v>
      </c>
      <c r="V41" s="98" t="e">
        <f t="shared" si="6"/>
        <v>#NUM!</v>
      </c>
      <c r="W41" s="98" t="e">
        <f t="shared" si="7"/>
        <v>#NUM!</v>
      </c>
      <c r="X41" s="98" t="e">
        <f t="shared" si="8"/>
        <v>#NUM!</v>
      </c>
      <c r="Y41" s="98" t="e">
        <f t="shared" si="9"/>
        <v>#NUM!</v>
      </c>
      <c r="Z41" s="98" t="e">
        <f t="shared" si="10"/>
        <v>#NUM!</v>
      </c>
      <c r="AA41" s="98" t="e">
        <f t="shared" si="11"/>
        <v>#NUM!</v>
      </c>
      <c r="AB41" s="98" t="e">
        <f t="shared" si="12"/>
        <v>#NUM!</v>
      </c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s="22" customFormat="1" ht="13.5" customHeight="1">
      <c r="A42" s="76" t="s">
        <v>259</v>
      </c>
      <c r="B42" s="56"/>
      <c r="C42" s="56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27"/>
      <c r="P42" s="114">
        <f t="shared" si="0"/>
        <v>0</v>
      </c>
      <c r="Q42" s="115">
        <f t="shared" si="1"/>
        <v>0</v>
      </c>
      <c r="R42" s="60">
        <f t="shared" si="2"/>
        <v>0</v>
      </c>
      <c r="S42" s="86">
        <f t="shared" si="3"/>
        <v>0</v>
      </c>
      <c r="T42" s="98" t="e">
        <f t="shared" si="4"/>
        <v>#NUM!</v>
      </c>
      <c r="U42" s="98" t="e">
        <f t="shared" si="5"/>
        <v>#NUM!</v>
      </c>
      <c r="V42" s="98" t="e">
        <f t="shared" si="6"/>
        <v>#NUM!</v>
      </c>
      <c r="W42" s="98" t="e">
        <f t="shared" si="7"/>
        <v>#NUM!</v>
      </c>
      <c r="X42" s="98" t="e">
        <f t="shared" si="8"/>
        <v>#NUM!</v>
      </c>
      <c r="Y42" s="98" t="e">
        <f t="shared" si="9"/>
        <v>#NUM!</v>
      </c>
      <c r="Z42" s="98" t="e">
        <f t="shared" si="10"/>
        <v>#NUM!</v>
      </c>
      <c r="AA42" s="98" t="e">
        <f t="shared" si="11"/>
        <v>#NUM!</v>
      </c>
      <c r="AB42" s="98" t="e">
        <f t="shared" si="12"/>
        <v>#NUM!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s="22" customFormat="1" ht="13.5" customHeight="1">
      <c r="A43" s="76" t="s">
        <v>260</v>
      </c>
      <c r="B43" s="56"/>
      <c r="C43" s="56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27"/>
      <c r="P43" s="114">
        <f t="shared" si="0"/>
        <v>0</v>
      </c>
      <c r="Q43" s="115">
        <f t="shared" si="1"/>
        <v>0</v>
      </c>
      <c r="R43" s="60">
        <f t="shared" si="2"/>
        <v>0</v>
      </c>
      <c r="S43" s="86">
        <f t="shared" si="3"/>
        <v>0</v>
      </c>
      <c r="T43" s="98" t="e">
        <f t="shared" si="4"/>
        <v>#NUM!</v>
      </c>
      <c r="U43" s="98" t="e">
        <f t="shared" si="5"/>
        <v>#NUM!</v>
      </c>
      <c r="V43" s="98" t="e">
        <f t="shared" si="6"/>
        <v>#NUM!</v>
      </c>
      <c r="W43" s="98" t="e">
        <f t="shared" si="7"/>
        <v>#NUM!</v>
      </c>
      <c r="X43" s="98" t="e">
        <f t="shared" si="8"/>
        <v>#NUM!</v>
      </c>
      <c r="Y43" s="98" t="e">
        <f t="shared" si="9"/>
        <v>#NUM!</v>
      </c>
      <c r="Z43" s="98" t="e">
        <f t="shared" si="10"/>
        <v>#NUM!</v>
      </c>
      <c r="AA43" s="98" t="e">
        <f t="shared" si="11"/>
        <v>#NUM!</v>
      </c>
      <c r="AB43" s="98" t="e">
        <f t="shared" si="12"/>
        <v>#NUM!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s="22" customFormat="1" ht="13.5" customHeight="1">
      <c r="A44" s="76" t="s">
        <v>261</v>
      </c>
      <c r="B44" s="57"/>
      <c r="C44" s="57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27"/>
      <c r="P44" s="114">
        <f t="shared" si="0"/>
        <v>0</v>
      </c>
      <c r="Q44" s="115">
        <f t="shared" si="1"/>
        <v>0</v>
      </c>
      <c r="R44" s="60">
        <f t="shared" si="2"/>
        <v>0</v>
      </c>
      <c r="S44" s="86">
        <f t="shared" si="3"/>
        <v>0</v>
      </c>
      <c r="T44" s="98" t="e">
        <f t="shared" si="4"/>
        <v>#NUM!</v>
      </c>
      <c r="U44" s="98" t="e">
        <f t="shared" si="5"/>
        <v>#NUM!</v>
      </c>
      <c r="V44" s="98" t="e">
        <f t="shared" si="6"/>
        <v>#NUM!</v>
      </c>
      <c r="W44" s="98" t="e">
        <f t="shared" si="7"/>
        <v>#NUM!</v>
      </c>
      <c r="X44" s="98" t="e">
        <f t="shared" si="8"/>
        <v>#NUM!</v>
      </c>
      <c r="Y44" s="98" t="e">
        <f t="shared" si="9"/>
        <v>#NUM!</v>
      </c>
      <c r="Z44" s="98" t="e">
        <f t="shared" si="10"/>
        <v>#NUM!</v>
      </c>
      <c r="AA44" s="98" t="e">
        <f t="shared" si="11"/>
        <v>#NUM!</v>
      </c>
      <c r="AB44" s="98" t="e">
        <f t="shared" si="12"/>
        <v>#NUM!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3" ht="12">
      <c r="A45" s="84"/>
      <c r="B45" s="68"/>
      <c r="C45" s="26"/>
      <c r="N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43" ht="12">
      <c r="A46" s="84"/>
      <c r="B46" s="68"/>
      <c r="C46" s="26"/>
      <c r="N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3" ht="12">
      <c r="A47" s="84"/>
      <c r="B47" s="68"/>
      <c r="C47" s="26"/>
      <c r="N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ht="12">
      <c r="A48" s="84"/>
      <c r="B48" s="68"/>
      <c r="C48" s="26"/>
      <c r="N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ht="12">
      <c r="A49" s="84"/>
      <c r="B49" s="68"/>
      <c r="C49" s="26"/>
      <c r="N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ht="12">
      <c r="A50" s="84"/>
      <c r="B50" s="68"/>
      <c r="C50" s="26"/>
      <c r="N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1:43" ht="12">
      <c r="A51" s="84"/>
      <c r="B51" s="68"/>
      <c r="C51" s="26"/>
      <c r="N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3" ht="12">
      <c r="A52" s="84"/>
      <c r="B52" s="68"/>
      <c r="C52" s="26"/>
      <c r="N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3" ht="12">
      <c r="A53" s="84"/>
      <c r="B53" s="68"/>
      <c r="C53" s="26"/>
      <c r="N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1:43" ht="12">
      <c r="A54" s="84"/>
      <c r="B54" s="68"/>
      <c r="C54" s="26"/>
      <c r="N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1:43" ht="12">
      <c r="A55" s="84"/>
      <c r="B55" s="68"/>
      <c r="C55" s="26"/>
      <c r="N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1:43" ht="12">
      <c r="A56" s="84"/>
      <c r="B56" s="68"/>
      <c r="C56" s="26"/>
      <c r="N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1:43" ht="12">
      <c r="A57" s="84"/>
      <c r="B57" s="68"/>
      <c r="C57" s="26"/>
      <c r="N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1:43" ht="12">
      <c r="A58" s="84"/>
      <c r="B58" s="68"/>
      <c r="C58" s="26"/>
      <c r="N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1:43" ht="12">
      <c r="A59" s="84"/>
      <c r="B59" s="68"/>
      <c r="C59" s="26"/>
      <c r="N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1:43" ht="12">
      <c r="A60" s="84"/>
      <c r="B60" s="68"/>
      <c r="C60" s="26"/>
      <c r="N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1:43" ht="12">
      <c r="A61" s="84"/>
      <c r="B61" s="68"/>
      <c r="C61" s="26"/>
      <c r="N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2">
      <c r="A62" s="84"/>
      <c r="B62" s="68"/>
      <c r="C62" s="26"/>
      <c r="N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12">
      <c r="A63" s="84"/>
      <c r="B63" s="68"/>
      <c r="C63" s="26"/>
      <c r="N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2">
      <c r="A64" s="84"/>
      <c r="B64" s="68"/>
      <c r="C64" s="26"/>
      <c r="N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2">
      <c r="A65" s="84"/>
      <c r="B65" s="68"/>
      <c r="C65" s="26"/>
      <c r="N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12">
      <c r="A66" s="84"/>
      <c r="B66" s="68"/>
      <c r="C66" s="26"/>
      <c r="N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1:43" ht="12">
      <c r="A67" s="84"/>
      <c r="B67" s="68"/>
      <c r="C67" s="26"/>
      <c r="N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1:43" ht="12">
      <c r="A68" s="84"/>
      <c r="B68" s="68"/>
      <c r="C68" s="26"/>
      <c r="N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3" ht="12">
      <c r="A69" s="84"/>
      <c r="B69" s="68"/>
      <c r="C69" s="26"/>
      <c r="N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3" ht="12">
      <c r="A70" s="84"/>
      <c r="B70" s="68"/>
      <c r="C70" s="26"/>
      <c r="N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1:43" ht="12">
      <c r="A71" s="84"/>
      <c r="B71" s="68"/>
      <c r="C71" s="26"/>
      <c r="N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1:43" ht="12">
      <c r="A72" s="84"/>
      <c r="B72" s="68"/>
      <c r="C72" s="26"/>
      <c r="N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1:43" ht="12">
      <c r="A73" s="84"/>
      <c r="B73" s="68"/>
      <c r="C73" s="26"/>
      <c r="N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1:43" ht="12">
      <c r="A74" s="84"/>
      <c r="B74" s="68"/>
      <c r="C74" s="26"/>
      <c r="N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1:43" ht="12">
      <c r="A75" s="84"/>
      <c r="B75" s="68"/>
      <c r="C75" s="26"/>
      <c r="N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1:43" ht="12">
      <c r="A76" s="84"/>
      <c r="B76" s="68"/>
      <c r="C76" s="26"/>
      <c r="N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1:43" ht="12">
      <c r="A77" s="84"/>
      <c r="B77" s="68"/>
      <c r="C77" s="26"/>
      <c r="N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1:43" ht="12">
      <c r="A78" s="84"/>
      <c r="B78" s="68"/>
      <c r="C78" s="26"/>
      <c r="N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1:43" ht="12">
      <c r="A79" s="84"/>
      <c r="B79" s="68"/>
      <c r="C79" s="26"/>
      <c r="N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1:43" ht="12">
      <c r="A80" s="84"/>
      <c r="B80" s="68"/>
      <c r="C80" s="26"/>
      <c r="N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1:43" ht="12">
      <c r="A81" s="84"/>
      <c r="B81" s="68"/>
      <c r="C81" s="26"/>
      <c r="N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1:43" ht="12">
      <c r="A82" s="84"/>
      <c r="B82" s="68"/>
      <c r="C82" s="26"/>
      <c r="N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1:43" ht="12">
      <c r="A83" s="84"/>
      <c r="B83" s="68"/>
      <c r="C83" s="26"/>
      <c r="N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1:43" ht="12">
      <c r="A84" s="84"/>
      <c r="B84" s="68"/>
      <c r="C84" s="26"/>
      <c r="N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1:43" ht="12">
      <c r="A85" s="84"/>
      <c r="B85" s="68"/>
      <c r="C85" s="26"/>
      <c r="N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1:43" ht="12">
      <c r="A86" s="84"/>
      <c r="B86" s="68"/>
      <c r="C86" s="26"/>
      <c r="N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1:43" ht="12">
      <c r="A87" s="84"/>
      <c r="B87" s="68"/>
      <c r="C87" s="26"/>
      <c r="N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1:43" ht="12">
      <c r="A88" s="84"/>
      <c r="B88" s="68"/>
      <c r="C88" s="26"/>
      <c r="N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1:43" ht="12">
      <c r="A89" s="84"/>
      <c r="B89" s="68"/>
      <c r="C89" s="26"/>
      <c r="N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1:43" ht="12">
      <c r="A90" s="84"/>
      <c r="B90" s="68"/>
      <c r="C90" s="26"/>
      <c r="N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1:43" ht="12">
      <c r="A91" s="84"/>
      <c r="B91" s="68"/>
      <c r="C91" s="26"/>
      <c r="N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1:43" ht="12">
      <c r="A92" s="84"/>
      <c r="B92" s="68"/>
      <c r="C92" s="26"/>
      <c r="N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1:43" ht="12">
      <c r="A93" s="84"/>
      <c r="B93" s="68"/>
      <c r="C93" s="26"/>
      <c r="N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1:43" ht="12">
      <c r="A94" s="84"/>
      <c r="B94" s="68"/>
      <c r="C94" s="26"/>
      <c r="N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1:43" ht="12">
      <c r="A95" s="84"/>
      <c r="B95" s="68"/>
      <c r="C95" s="26"/>
      <c r="N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1:43" ht="12">
      <c r="A96" s="84"/>
      <c r="B96" s="68"/>
      <c r="C96" s="26"/>
      <c r="N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1:43" ht="12">
      <c r="A97" s="84"/>
      <c r="B97" s="68"/>
      <c r="C97" s="26"/>
      <c r="N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1:43" ht="12">
      <c r="A98" s="84"/>
      <c r="B98" s="68"/>
      <c r="C98" s="26"/>
      <c r="N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1:43" ht="12">
      <c r="A99" s="84"/>
      <c r="B99" s="68"/>
      <c r="C99" s="26"/>
      <c r="N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1:43" ht="12">
      <c r="A100" s="84"/>
      <c r="B100" s="68"/>
      <c r="C100" s="26"/>
      <c r="N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1:43" ht="12">
      <c r="A101" s="84"/>
      <c r="B101" s="68"/>
      <c r="C101" s="26"/>
      <c r="N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1:43" ht="12">
      <c r="A102" s="84"/>
      <c r="B102" s="68"/>
      <c r="C102" s="26"/>
      <c r="N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1:43" ht="12">
      <c r="A103" s="84"/>
      <c r="B103" s="68"/>
      <c r="C103" s="26"/>
      <c r="N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1:43" ht="12">
      <c r="A104" s="84"/>
      <c r="B104" s="68"/>
      <c r="C104" s="26"/>
      <c r="N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1:43" ht="12">
      <c r="A105" s="84"/>
      <c r="B105" s="68"/>
      <c r="C105" s="26"/>
      <c r="N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1:43" ht="12">
      <c r="A106" s="84"/>
      <c r="B106" s="68"/>
      <c r="C106" s="26"/>
      <c r="N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1:43" ht="12">
      <c r="A107" s="84"/>
      <c r="B107" s="68"/>
      <c r="C107" s="26"/>
      <c r="N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1:43" ht="12">
      <c r="A108" s="84"/>
      <c r="B108" s="68"/>
      <c r="C108" s="26"/>
      <c r="N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1:43" ht="12">
      <c r="A109" s="84"/>
      <c r="B109" s="68"/>
      <c r="C109" s="26"/>
      <c r="N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1:43" ht="12">
      <c r="A110" s="84"/>
      <c r="B110" s="68"/>
      <c r="C110" s="26"/>
      <c r="N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1:43" ht="12">
      <c r="A111" s="84"/>
      <c r="B111" s="68"/>
      <c r="C111" s="26"/>
      <c r="N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1:43" ht="12">
      <c r="A112" s="84"/>
      <c r="B112" s="68"/>
      <c r="C112" s="26"/>
      <c r="N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1:43" ht="12">
      <c r="A113" s="84"/>
      <c r="B113" s="68"/>
      <c r="C113" s="26"/>
      <c r="N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1:43" ht="12">
      <c r="A114" s="84"/>
      <c r="B114" s="68"/>
      <c r="C114" s="26"/>
      <c r="N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1:43" ht="12">
      <c r="A115" s="84"/>
      <c r="B115" s="68"/>
      <c r="C115" s="26"/>
      <c r="N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1:43" ht="12">
      <c r="A116" s="84"/>
      <c r="B116" s="68"/>
      <c r="C116" s="26"/>
      <c r="N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1:43" ht="12">
      <c r="A117" s="84"/>
      <c r="B117" s="68"/>
      <c r="C117" s="26"/>
      <c r="N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1:43" ht="12">
      <c r="A118" s="84"/>
      <c r="B118" s="68"/>
      <c r="C118" s="26"/>
      <c r="N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1:43" ht="12">
      <c r="A119" s="84"/>
      <c r="B119" s="68"/>
      <c r="C119" s="26"/>
      <c r="N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1:43" ht="12">
      <c r="A120" s="84"/>
      <c r="B120" s="68"/>
      <c r="C120" s="26"/>
      <c r="N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1:43" ht="12">
      <c r="A121" s="84"/>
      <c r="B121" s="68"/>
      <c r="C121" s="26"/>
      <c r="N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1:43" ht="12">
      <c r="A122" s="84"/>
      <c r="B122" s="68"/>
      <c r="C122" s="26"/>
      <c r="N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1:43" ht="12">
      <c r="A123" s="84"/>
      <c r="B123" s="68"/>
      <c r="C123" s="26"/>
      <c r="N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1:43" ht="12">
      <c r="A124" s="84"/>
      <c r="B124" s="68"/>
      <c r="C124" s="26"/>
      <c r="N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1:43" ht="12">
      <c r="A125" s="84"/>
      <c r="B125" s="68"/>
      <c r="C125" s="26"/>
      <c r="N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1:43" ht="12">
      <c r="A126" s="84"/>
      <c r="B126" s="68"/>
      <c r="C126" s="26"/>
      <c r="N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1:43" ht="12">
      <c r="A127" s="84"/>
      <c r="B127" s="68"/>
      <c r="C127" s="26"/>
      <c r="N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1:43" ht="12">
      <c r="A128" s="84"/>
      <c r="B128" s="68"/>
      <c r="C128" s="26"/>
      <c r="N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1:43" ht="12">
      <c r="A129" s="84"/>
      <c r="B129" s="68"/>
      <c r="C129" s="26"/>
      <c r="N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1:43" ht="12">
      <c r="A130" s="84"/>
      <c r="B130" s="68"/>
      <c r="C130" s="26"/>
      <c r="N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1:43" ht="12">
      <c r="A131" s="84"/>
      <c r="B131" s="68"/>
      <c r="C131" s="26"/>
      <c r="N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1:43" ht="12">
      <c r="A132" s="84"/>
      <c r="B132" s="68"/>
      <c r="C132" s="26"/>
      <c r="N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1:43" ht="12">
      <c r="A133" s="84"/>
      <c r="B133" s="68"/>
      <c r="C133" s="26"/>
      <c r="N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1:43" ht="12">
      <c r="A134" s="84"/>
      <c r="B134" s="68"/>
      <c r="C134" s="26"/>
      <c r="N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1:43" ht="12">
      <c r="A135" s="84"/>
      <c r="B135" s="68"/>
      <c r="C135" s="26"/>
      <c r="N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1:43" ht="12">
      <c r="A136" s="84"/>
      <c r="B136" s="68"/>
      <c r="C136" s="26"/>
      <c r="N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1:43" ht="12">
      <c r="A137" s="84"/>
      <c r="B137" s="68"/>
      <c r="C137" s="26"/>
      <c r="N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1:43" ht="12">
      <c r="A138" s="84"/>
      <c r="B138" s="68"/>
      <c r="C138" s="26"/>
      <c r="N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1:43" ht="12">
      <c r="A139" s="84"/>
      <c r="B139" s="68"/>
      <c r="C139" s="26"/>
      <c r="N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1:43" ht="12">
      <c r="A140" s="84"/>
      <c r="B140" s="68"/>
      <c r="C140" s="26"/>
      <c r="N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1:43" ht="12">
      <c r="A141" s="84"/>
      <c r="B141" s="68"/>
      <c r="C141" s="26"/>
      <c r="N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1:43" ht="12">
      <c r="A142" s="84"/>
      <c r="B142" s="68"/>
      <c r="C142" s="26"/>
      <c r="N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1:43" ht="12">
      <c r="A143" s="84"/>
      <c r="B143" s="68"/>
      <c r="C143" s="26"/>
      <c r="N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1:43" ht="12">
      <c r="A144" s="84"/>
      <c r="B144" s="68"/>
      <c r="C144" s="26"/>
      <c r="N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1:43" ht="12">
      <c r="A145" s="84"/>
      <c r="B145" s="68"/>
      <c r="C145" s="26"/>
      <c r="N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1:43" ht="12">
      <c r="A146" s="84"/>
      <c r="B146" s="68"/>
      <c r="C146" s="26"/>
      <c r="N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1:43" ht="12">
      <c r="A147" s="84"/>
      <c r="B147" s="68"/>
      <c r="C147" s="26"/>
      <c r="N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1:43" ht="12">
      <c r="A148" s="84"/>
      <c r="B148" s="68"/>
      <c r="C148" s="26"/>
      <c r="N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1:43" ht="12">
      <c r="A149" s="84"/>
      <c r="B149" s="68"/>
      <c r="C149" s="26"/>
      <c r="N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1:43" ht="12">
      <c r="A150" s="84"/>
      <c r="B150" s="68"/>
      <c r="C150" s="26"/>
      <c r="N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1:43" ht="12">
      <c r="A151" s="84"/>
      <c r="B151" s="68"/>
      <c r="C151" s="26"/>
      <c r="N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1:43" ht="12">
      <c r="A152" s="84"/>
      <c r="B152" s="68"/>
      <c r="C152" s="26"/>
      <c r="N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1:43" ht="12">
      <c r="A153" s="84"/>
      <c r="B153" s="68"/>
      <c r="C153" s="26"/>
      <c r="N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1:43" ht="12">
      <c r="A154" s="84"/>
      <c r="B154" s="68"/>
      <c r="C154" s="26"/>
      <c r="N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1:43" ht="12">
      <c r="A155" s="84"/>
      <c r="B155" s="68"/>
      <c r="C155" s="26"/>
      <c r="N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1:43" ht="12">
      <c r="A156" s="84"/>
      <c r="B156" s="68"/>
      <c r="C156" s="26"/>
      <c r="N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1:43" ht="12">
      <c r="A157" s="84"/>
      <c r="B157" s="68"/>
      <c r="C157" s="26"/>
      <c r="N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1:43" ht="12">
      <c r="A158" s="84"/>
      <c r="B158" s="68"/>
      <c r="C158" s="26"/>
      <c r="N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1:43" ht="12">
      <c r="A159" s="84"/>
      <c r="B159" s="68"/>
      <c r="C159" s="26"/>
      <c r="N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1:43" ht="12">
      <c r="A160" s="84"/>
      <c r="B160" s="68"/>
      <c r="C160" s="26"/>
      <c r="N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1:43" ht="12">
      <c r="A161" s="84"/>
      <c r="B161" s="68"/>
      <c r="C161" s="26"/>
      <c r="N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1:43" ht="12">
      <c r="A162" s="84"/>
      <c r="B162" s="68"/>
      <c r="C162" s="26"/>
      <c r="N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1:43" ht="12">
      <c r="A163" s="84"/>
      <c r="B163" s="68"/>
      <c r="C163" s="26"/>
      <c r="N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1:43" ht="12">
      <c r="A164" s="84"/>
      <c r="B164" s="68"/>
      <c r="C164" s="26"/>
      <c r="N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1:43" ht="12">
      <c r="A165" s="84"/>
      <c r="B165" s="68"/>
      <c r="C165" s="26"/>
      <c r="N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1:43" ht="12">
      <c r="A166" s="84"/>
      <c r="B166" s="68"/>
      <c r="C166" s="26"/>
      <c r="N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1:43" ht="12">
      <c r="A167" s="84"/>
      <c r="B167" s="68"/>
      <c r="C167" s="26"/>
      <c r="N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1:43" ht="12">
      <c r="A168" s="84"/>
      <c r="B168" s="68"/>
      <c r="C168" s="26"/>
      <c r="N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1:43" ht="12">
      <c r="A169" s="84"/>
      <c r="B169" s="68"/>
      <c r="C169" s="26"/>
      <c r="N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1:43" ht="12">
      <c r="A170" s="84"/>
      <c r="B170" s="68"/>
      <c r="C170" s="26"/>
      <c r="N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1:43" ht="12">
      <c r="A171" s="84"/>
      <c r="B171" s="68"/>
      <c r="C171" s="26"/>
      <c r="N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1:43" ht="12">
      <c r="A172" s="84"/>
      <c r="B172" s="68"/>
      <c r="C172" s="26"/>
      <c r="N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1:43" ht="12">
      <c r="A173" s="84"/>
      <c r="B173" s="68"/>
      <c r="C173" s="26"/>
      <c r="N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1:43" ht="12">
      <c r="A174" s="84"/>
      <c r="B174" s="68"/>
      <c r="C174" s="26"/>
      <c r="N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1:43" ht="12">
      <c r="A175" s="84"/>
      <c r="B175" s="68"/>
      <c r="C175" s="26"/>
      <c r="N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1:43" ht="12">
      <c r="A176" s="84"/>
      <c r="B176" s="68"/>
      <c r="C176" s="26"/>
      <c r="N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1:43" ht="12">
      <c r="A177" s="84"/>
      <c r="B177" s="68"/>
      <c r="C177" s="26"/>
      <c r="N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1:43" ht="12">
      <c r="A178" s="84"/>
      <c r="B178" s="68"/>
      <c r="C178" s="26"/>
      <c r="N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1:43" ht="12">
      <c r="A179" s="84"/>
      <c r="B179" s="68"/>
      <c r="C179" s="26"/>
      <c r="N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1:43" ht="12">
      <c r="A180" s="84"/>
      <c r="B180" s="68"/>
      <c r="C180" s="26"/>
      <c r="N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1:43" ht="12">
      <c r="A181" s="84"/>
      <c r="B181" s="68"/>
      <c r="C181" s="26"/>
      <c r="N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1:43" ht="12">
      <c r="A182" s="84"/>
      <c r="B182" s="68"/>
      <c r="C182" s="26"/>
      <c r="N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1:43" ht="12">
      <c r="A183" s="84"/>
      <c r="B183" s="68"/>
      <c r="C183" s="26"/>
      <c r="N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1:43" ht="12">
      <c r="A184" s="84"/>
      <c r="B184" s="68"/>
      <c r="C184" s="26"/>
      <c r="N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1:43" ht="12">
      <c r="A185" s="84"/>
      <c r="B185" s="68"/>
      <c r="C185" s="26"/>
      <c r="N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1:43" ht="12">
      <c r="A186" s="84"/>
      <c r="B186" s="68"/>
      <c r="C186" s="26"/>
      <c r="N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1:43" ht="12">
      <c r="A187" s="84"/>
      <c r="B187" s="68"/>
      <c r="C187" s="26"/>
      <c r="N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1:43" ht="12">
      <c r="A188" s="84"/>
      <c r="B188" s="68"/>
      <c r="C188" s="26"/>
      <c r="N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1:43" ht="12">
      <c r="A189" s="84"/>
      <c r="B189" s="68"/>
      <c r="C189" s="26"/>
      <c r="N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1:43" ht="12">
      <c r="A190" s="84"/>
      <c r="B190" s="68"/>
      <c r="C190" s="26"/>
      <c r="N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1:43" ht="12">
      <c r="A191" s="84"/>
      <c r="B191" s="68"/>
      <c r="C191" s="26"/>
      <c r="N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1:43" ht="12">
      <c r="A192" s="84"/>
      <c r="B192" s="68"/>
      <c r="C192" s="26"/>
      <c r="N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1:43" ht="12">
      <c r="A193" s="84"/>
      <c r="B193" s="68"/>
      <c r="C193" s="26"/>
      <c r="N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1:43" ht="12">
      <c r="A194" s="84"/>
      <c r="B194" s="68"/>
      <c r="C194" s="26"/>
      <c r="N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1:43" ht="12">
      <c r="A195" s="84"/>
      <c r="B195" s="68"/>
      <c r="C195" s="26"/>
      <c r="N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1:43" ht="12">
      <c r="A196" s="84"/>
      <c r="B196" s="68"/>
      <c r="C196" s="26"/>
      <c r="N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1:43" ht="12">
      <c r="A197" s="84"/>
      <c r="B197" s="68"/>
      <c r="C197" s="26"/>
      <c r="N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1:43" ht="12">
      <c r="A198" s="84"/>
      <c r="B198" s="68"/>
      <c r="C198" s="26"/>
      <c r="N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1:43" ht="12">
      <c r="A199" s="84"/>
      <c r="B199" s="68"/>
      <c r="C199" s="26"/>
      <c r="N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1:43" ht="12">
      <c r="A200" s="84"/>
      <c r="B200" s="68"/>
      <c r="C200" s="26"/>
      <c r="N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1:43" ht="12">
      <c r="A201" s="84"/>
      <c r="B201" s="68"/>
      <c r="C201" s="26"/>
      <c r="N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1:43" ht="12">
      <c r="A202" s="84"/>
      <c r="B202" s="68"/>
      <c r="C202" s="26"/>
      <c r="N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1:43" ht="12">
      <c r="A203" s="84"/>
      <c r="B203" s="68"/>
      <c r="C203" s="26"/>
      <c r="N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</row>
    <row r="204" spans="1:43" ht="12">
      <c r="A204" s="84"/>
      <c r="B204" s="68"/>
      <c r="C204" s="26"/>
      <c r="N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</row>
    <row r="205" spans="1:43" ht="12">
      <c r="A205" s="84"/>
      <c r="B205" s="68"/>
      <c r="C205" s="26"/>
      <c r="N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  <row r="206" spans="1:43" ht="12">
      <c r="A206" s="84"/>
      <c r="B206" s="68"/>
      <c r="C206" s="26"/>
      <c r="N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</row>
    <row r="207" spans="1:43" ht="12">
      <c r="A207" s="71"/>
      <c r="B207" s="68"/>
      <c r="C207" s="26"/>
      <c r="N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</row>
    <row r="208" spans="1:43" ht="12">
      <c r="A208" s="71"/>
      <c r="B208" s="61"/>
      <c r="C208" s="61"/>
      <c r="D208" s="62"/>
      <c r="E208" s="62"/>
      <c r="F208" s="68"/>
      <c r="N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</row>
    <row r="209" spans="1:43" ht="12">
      <c r="A209" s="71"/>
      <c r="B209" s="71"/>
      <c r="C209" s="71"/>
      <c r="D209" s="68"/>
      <c r="E209" s="68"/>
      <c r="F209" s="68"/>
      <c r="N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</row>
    <row r="210" spans="1:43" ht="12">
      <c r="A210" s="71"/>
      <c r="B210" s="71"/>
      <c r="C210" s="71"/>
      <c r="D210" s="68"/>
      <c r="E210" s="68"/>
      <c r="F210" s="68"/>
      <c r="N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</row>
    <row r="211" spans="1:43" ht="12">
      <c r="A211" s="71"/>
      <c r="B211" s="65"/>
      <c r="C211" s="65"/>
      <c r="D211" s="66"/>
      <c r="E211" s="66"/>
      <c r="F211" s="68"/>
      <c r="N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</row>
    <row r="212" spans="1:43" ht="12">
      <c r="A212" s="71"/>
      <c r="B212" s="71"/>
      <c r="C212" s="71"/>
      <c r="D212" s="68"/>
      <c r="E212" s="68"/>
      <c r="F212" s="68"/>
      <c r="N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</row>
    <row r="213" spans="1:43" ht="12">
      <c r="A213" s="71"/>
      <c r="B213" s="70"/>
      <c r="C213" s="70"/>
      <c r="D213" s="66"/>
      <c r="E213" s="66"/>
      <c r="F213" s="68"/>
      <c r="N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</row>
    <row r="214" spans="1:43" ht="12">
      <c r="A214" s="71"/>
      <c r="B214" s="65"/>
      <c r="C214" s="65"/>
      <c r="D214" s="66"/>
      <c r="E214" s="66"/>
      <c r="F214" s="68"/>
      <c r="N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</row>
    <row r="215" spans="1:43" ht="12">
      <c r="A215" s="71"/>
      <c r="B215" s="61"/>
      <c r="C215" s="61"/>
      <c r="D215" s="62"/>
      <c r="E215" s="62"/>
      <c r="F215" s="68"/>
      <c r="N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</row>
    <row r="216" spans="1:43" ht="12">
      <c r="A216" s="71"/>
      <c r="B216" s="71"/>
      <c r="C216" s="71"/>
      <c r="D216" s="68"/>
      <c r="E216" s="68"/>
      <c r="F216" s="68"/>
      <c r="N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</row>
    <row r="217" spans="1:43" ht="12">
      <c r="A217" s="71"/>
      <c r="B217" s="65"/>
      <c r="C217" s="65"/>
      <c r="D217" s="66"/>
      <c r="E217" s="66"/>
      <c r="F217" s="68"/>
      <c r="N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</row>
    <row r="218" spans="1:43" ht="12">
      <c r="A218" s="71"/>
      <c r="B218" s="65"/>
      <c r="C218" s="65"/>
      <c r="D218" s="66"/>
      <c r="E218" s="66"/>
      <c r="F218" s="68"/>
      <c r="N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</row>
    <row r="219" spans="1:43" ht="12">
      <c r="A219" s="71"/>
      <c r="B219" s="61"/>
      <c r="C219" s="61"/>
      <c r="D219" s="62"/>
      <c r="E219" s="62"/>
      <c r="F219" s="68"/>
      <c r="N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</row>
    <row r="220" spans="1:43" ht="12">
      <c r="A220" s="71"/>
      <c r="B220" s="72"/>
      <c r="C220" s="72"/>
      <c r="D220" s="73"/>
      <c r="E220" s="73"/>
      <c r="F220" s="68"/>
      <c r="N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</row>
    <row r="221" spans="1:43" ht="12">
      <c r="A221" s="71"/>
      <c r="B221" s="65"/>
      <c r="C221" s="70"/>
      <c r="D221" s="66"/>
      <c r="E221" s="66"/>
      <c r="F221" s="68"/>
      <c r="N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</row>
    <row r="222" spans="1:43" ht="12">
      <c r="A222" s="71"/>
      <c r="B222" s="70"/>
      <c r="C222" s="70"/>
      <c r="D222" s="66"/>
      <c r="E222" s="66"/>
      <c r="F222" s="68"/>
      <c r="N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</row>
    <row r="223" spans="1:43" ht="12">
      <c r="A223" s="71"/>
      <c r="B223" s="71"/>
      <c r="C223" s="71"/>
      <c r="D223" s="68"/>
      <c r="E223" s="68"/>
      <c r="F223" s="68"/>
      <c r="N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</row>
    <row r="224" spans="1:43" ht="12">
      <c r="A224" s="71"/>
      <c r="B224" s="65"/>
      <c r="C224" s="65"/>
      <c r="D224" s="66"/>
      <c r="E224" s="66"/>
      <c r="F224" s="68"/>
      <c r="N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</row>
    <row r="225" spans="1:43" ht="12">
      <c r="A225" s="71"/>
      <c r="B225" s="68"/>
      <c r="C225" s="68"/>
      <c r="D225" s="68"/>
      <c r="E225" s="68"/>
      <c r="F225" s="68"/>
      <c r="N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</row>
    <row r="226" spans="1:43" ht="12">
      <c r="A226" s="71"/>
      <c r="B226" s="68"/>
      <c r="C226" s="68"/>
      <c r="D226" s="68"/>
      <c r="E226" s="68"/>
      <c r="F226" s="68"/>
      <c r="N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</row>
    <row r="227" spans="2:43" ht="12">
      <c r="B227" s="26"/>
      <c r="C227" s="26"/>
      <c r="N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2:43" ht="12">
      <c r="B228" s="26"/>
      <c r="C228" s="26"/>
      <c r="N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2:43" ht="12">
      <c r="B229" s="26"/>
      <c r="C229" s="26"/>
      <c r="N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</row>
    <row r="230" spans="2:43" ht="12">
      <c r="B230" s="26"/>
      <c r="C230" s="26"/>
      <c r="N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</row>
    <row r="231" spans="2:43" ht="12">
      <c r="B231" s="26"/>
      <c r="C231" s="26"/>
      <c r="N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O248"/>
  <sheetViews>
    <sheetView zoomScalePageLayoutView="0" workbookViewId="0" topLeftCell="A1">
      <pane xSplit="3" ySplit="4" topLeftCell="D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N22" sqref="N22"/>
    </sheetView>
  </sheetViews>
  <sheetFormatPr defaultColWidth="9.00390625" defaultRowHeight="12.75"/>
  <cols>
    <col min="1" max="1" width="6.125" style="0" customWidth="1"/>
    <col min="2" max="2" width="8.00390625" style="0" bestFit="1" customWidth="1"/>
    <col min="3" max="3" width="11.625" style="0" bestFit="1" customWidth="1"/>
    <col min="4" max="4" width="7.00390625" style="3" bestFit="1" customWidth="1"/>
    <col min="5" max="5" width="7.625" style="3" bestFit="1" customWidth="1"/>
    <col min="6" max="7" width="7.625" style="3" customWidth="1"/>
    <col min="8" max="13" width="6.75390625" style="3" customWidth="1"/>
    <col min="14" max="14" width="6.75390625" style="0" customWidth="1"/>
    <col min="15" max="15" width="6.75390625" style="3" hidden="1" customWidth="1"/>
    <col min="16" max="16" width="6.375" style="0" bestFit="1" customWidth="1"/>
    <col min="17" max="17" width="9.00390625" style="0" bestFit="1" customWidth="1"/>
    <col min="18" max="18" width="6.375" style="0" bestFit="1" customWidth="1"/>
    <col min="19" max="19" width="8.75390625" style="0" customWidth="1"/>
    <col min="20" max="20" width="2.75390625" style="0" hidden="1" customWidth="1"/>
    <col min="21" max="26" width="3.00390625" style="0" hidden="1" customWidth="1"/>
    <col min="27" max="27" width="9.125" style="0" hidden="1" customWidth="1"/>
    <col min="28" max="28" width="2.00390625" style="0" hidden="1" customWidth="1"/>
    <col min="29" max="29" width="0" style="0" hidden="1" customWidth="1"/>
    <col min="30" max="30" width="22.25390625" style="0" hidden="1" customWidth="1"/>
  </cols>
  <sheetData>
    <row r="1" spans="1:19" ht="15.75">
      <c r="A1" s="219" t="str">
        <f>'nejml žákyně 00 - 01'!A1</f>
        <v>Českomoravský pohár v běhu na lyžích - 2010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4.25">
      <c r="A2" s="220" t="s">
        <v>390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20" ht="94.5">
      <c r="A3" s="10"/>
      <c r="B3" s="10"/>
      <c r="C3" s="10"/>
      <c r="D3" s="11"/>
      <c r="E3" s="11"/>
      <c r="F3" s="12" t="str">
        <f>'nejml žákyně 00 - 01'!F3</f>
        <v>Nové Město na Moravě</v>
      </c>
      <c r="G3" s="12" t="str">
        <f>'nejml žákyně 00 - 01'!G3</f>
        <v>Hlinsko</v>
      </c>
      <c r="H3" s="12" t="str">
        <f>'nejml žákyně 00 - 01'!H3</f>
        <v>Svratka</v>
      </c>
      <c r="I3" s="12" t="str">
        <f>'nejml žákyně 00 - 01'!I3</f>
        <v>Česká Třebová</v>
      </c>
      <c r="J3" s="12" t="str">
        <f>'nejml žákyně 00 - 01'!J3</f>
        <v>Nové Město na Moravě</v>
      </c>
      <c r="K3" s="12" t="str">
        <f>'nejml žákyně 00 - 01'!K3</f>
        <v>Letohrad</v>
      </c>
      <c r="L3" s="12" t="str">
        <f>'nejml žákyně 00 - 01'!L3</f>
        <v>Klášterec</v>
      </c>
      <c r="M3" s="13" t="str">
        <f>'nejml žákyně 00 - 01'!M3</f>
        <v>Králíky</v>
      </c>
      <c r="N3" s="13" t="str">
        <f>'nejml žákyně 00 - 01'!N3</f>
        <v>Pohledec</v>
      </c>
      <c r="O3" s="13">
        <f>'nejml žákyně 00 - 01'!O3</f>
        <v>0</v>
      </c>
      <c r="P3" s="215" t="s">
        <v>0</v>
      </c>
      <c r="Q3" s="216"/>
      <c r="R3" s="217" t="s">
        <v>1</v>
      </c>
      <c r="S3" s="218"/>
      <c r="T3" s="5"/>
    </row>
    <row r="4" spans="1:28" s="3" customFormat="1" ht="12.7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>
        <f>'nejml žákyně 00 - 01'!F4</f>
        <v>40180</v>
      </c>
      <c r="G4" s="16">
        <f>'nejml žákyně 00 - 01'!G4</f>
        <v>40194</v>
      </c>
      <c r="H4" s="16">
        <f>'nejml žákyně 00 - 01'!H4</f>
        <v>40201</v>
      </c>
      <c r="I4" s="16">
        <f>'nejml žákyně 00 - 01'!I4</f>
        <v>40202</v>
      </c>
      <c r="J4" s="16">
        <f>'nejml žákyně 00 - 01'!J4</f>
        <v>40209</v>
      </c>
      <c r="K4" s="16">
        <f>'nejml žákyně 00 - 01'!K4</f>
        <v>40216</v>
      </c>
      <c r="L4" s="16">
        <f>'nejml žákyně 00 - 01'!L4</f>
        <v>40229</v>
      </c>
      <c r="M4" s="17">
        <f>'nejml žákyně 00 - 01'!M4</f>
        <v>40230</v>
      </c>
      <c r="N4" s="17">
        <f>'nejml žákyně 00 - 01'!N4</f>
        <v>40236</v>
      </c>
      <c r="O4" s="17">
        <f>'nejml žákyně 00 - 01'!O4</f>
        <v>0</v>
      </c>
      <c r="P4" s="169" t="s">
        <v>7</v>
      </c>
      <c r="Q4" s="170" t="s">
        <v>91</v>
      </c>
      <c r="R4" s="170" t="s">
        <v>7</v>
      </c>
      <c r="S4" s="170" t="s">
        <v>91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</row>
    <row r="5" spans="1:41" ht="13.5" customHeight="1">
      <c r="A5" s="77" t="s">
        <v>211</v>
      </c>
      <c r="B5" s="182" t="s">
        <v>19</v>
      </c>
      <c r="C5" s="185" t="s">
        <v>468</v>
      </c>
      <c r="D5" s="150" t="s">
        <v>56</v>
      </c>
      <c r="E5" s="150">
        <v>1995</v>
      </c>
      <c r="F5" s="150">
        <v>6</v>
      </c>
      <c r="G5" s="150">
        <v>12</v>
      </c>
      <c r="H5" s="150">
        <v>9</v>
      </c>
      <c r="I5" s="150">
        <v>13</v>
      </c>
      <c r="J5" s="150">
        <v>11</v>
      </c>
      <c r="K5" s="150"/>
      <c r="L5" s="150"/>
      <c r="M5" s="150">
        <v>15</v>
      </c>
      <c r="N5" s="150">
        <v>11</v>
      </c>
      <c r="O5" s="151"/>
      <c r="P5" s="179">
        <f aca="true" t="shared" si="0" ref="P5:P34">O5+N5+M5+L5+K5+J5+I5+H5+G5+F5</f>
        <v>77</v>
      </c>
      <c r="Q5" s="115">
        <f aca="true" t="shared" si="1" ref="Q5:Q34">IF(R5&gt;S5,SUM(T5:Y5),P5)</f>
        <v>71</v>
      </c>
      <c r="R5" s="150">
        <f aca="true" t="shared" si="2" ref="R5:R34">COUNT(F5:O5)</f>
        <v>7</v>
      </c>
      <c r="S5" s="115">
        <f aca="true" t="shared" si="3" ref="S5:S34">IF(COUNT(F5:O5)&gt;=6,6,COUNT(F5:O5))</f>
        <v>6</v>
      </c>
      <c r="T5" s="98">
        <f aca="true" t="shared" si="4" ref="T5:T34">LARGE($F5:$O5,1)</f>
        <v>15</v>
      </c>
      <c r="U5" s="98">
        <f aca="true" t="shared" si="5" ref="U5:U34">LARGE($F5:$O5,2)</f>
        <v>13</v>
      </c>
      <c r="V5" s="98">
        <f aca="true" t="shared" si="6" ref="V5:V34">LARGE($F5:$O5,3)</f>
        <v>12</v>
      </c>
      <c r="W5" s="98">
        <f aca="true" t="shared" si="7" ref="W5:W34">LARGE($F5:$O5,4)</f>
        <v>11</v>
      </c>
      <c r="X5" s="98">
        <f aca="true" t="shared" si="8" ref="X5:X34">LARGE($F5:$O5,5)</f>
        <v>11</v>
      </c>
      <c r="Y5" s="98">
        <f aca="true" t="shared" si="9" ref="Y5:Y34">LARGE($F5:$O5,6)</f>
        <v>9</v>
      </c>
      <c r="Z5" s="98">
        <f aca="true" t="shared" si="10" ref="Z5:Z34">LARGE($F5:$O5,7)</f>
        <v>6</v>
      </c>
      <c r="AA5" s="98" t="e">
        <f>LARGE($F5:$O5,8)</f>
        <v>#NUM!</v>
      </c>
      <c r="AB5" s="98" t="e">
        <f>LARGE($F5:$O5,9)</f>
        <v>#NUM!</v>
      </c>
      <c r="AC5" s="55"/>
      <c r="AD5" s="55"/>
      <c r="AE5" s="55"/>
      <c r="AF5" s="55"/>
      <c r="AG5" s="55"/>
      <c r="AH5" s="55"/>
      <c r="AI5" s="3"/>
      <c r="AK5" s="3"/>
      <c r="AL5" s="3"/>
      <c r="AM5" s="3"/>
      <c r="AN5" s="3"/>
      <c r="AO5" s="79"/>
    </row>
    <row r="6" spans="1:41" ht="13.5" customHeight="1">
      <c r="A6" s="77" t="s">
        <v>212</v>
      </c>
      <c r="B6" s="197" t="s">
        <v>143</v>
      </c>
      <c r="C6" s="183" t="s">
        <v>142</v>
      </c>
      <c r="D6" s="150" t="s">
        <v>92</v>
      </c>
      <c r="E6" s="150">
        <v>1994</v>
      </c>
      <c r="F6" s="150">
        <v>12</v>
      </c>
      <c r="G6" s="184">
        <v>14</v>
      </c>
      <c r="H6" s="184">
        <v>14</v>
      </c>
      <c r="I6" s="150">
        <v>15</v>
      </c>
      <c r="J6" s="150"/>
      <c r="K6" s="150"/>
      <c r="L6" s="150"/>
      <c r="M6" s="187"/>
      <c r="N6" s="198">
        <v>15</v>
      </c>
      <c r="O6" s="199"/>
      <c r="P6" s="179">
        <f t="shared" si="0"/>
        <v>70</v>
      </c>
      <c r="Q6" s="115">
        <f t="shared" si="1"/>
        <v>70</v>
      </c>
      <c r="R6" s="150">
        <f t="shared" si="2"/>
        <v>5</v>
      </c>
      <c r="S6" s="115">
        <f t="shared" si="3"/>
        <v>5</v>
      </c>
      <c r="T6" s="98">
        <f t="shared" si="4"/>
        <v>15</v>
      </c>
      <c r="U6" s="98">
        <f t="shared" si="5"/>
        <v>15</v>
      </c>
      <c r="V6" s="98">
        <f t="shared" si="6"/>
        <v>14</v>
      </c>
      <c r="W6" s="98">
        <f t="shared" si="7"/>
        <v>14</v>
      </c>
      <c r="X6" s="98">
        <f t="shared" si="8"/>
        <v>12</v>
      </c>
      <c r="Y6" s="98" t="e">
        <f t="shared" si="9"/>
        <v>#NUM!</v>
      </c>
      <c r="Z6" s="98" t="e">
        <f t="shared" si="10"/>
        <v>#NUM!</v>
      </c>
      <c r="AA6" s="98" t="e">
        <f aca="true" t="shared" si="11" ref="AA6:AA34">LARGE($F6:$O6,8)</f>
        <v>#NUM!</v>
      </c>
      <c r="AB6" s="98" t="e">
        <f aca="true" t="shared" si="12" ref="AB6:AB34">LARGE($F6:$O6,9)</f>
        <v>#NUM!</v>
      </c>
      <c r="AC6" s="55"/>
      <c r="AD6" s="55"/>
      <c r="AE6" s="55"/>
      <c r="AF6" s="55"/>
      <c r="AG6" s="55"/>
      <c r="AH6" s="55"/>
      <c r="AI6" s="3"/>
      <c r="AK6" s="3"/>
      <c r="AL6" s="3"/>
      <c r="AM6" s="3"/>
      <c r="AN6" s="3"/>
      <c r="AO6" s="80"/>
    </row>
    <row r="7" spans="1:41" ht="13.5" customHeight="1">
      <c r="A7" s="77" t="s">
        <v>222</v>
      </c>
      <c r="B7" s="183" t="s">
        <v>144</v>
      </c>
      <c r="C7" s="183" t="s">
        <v>145</v>
      </c>
      <c r="D7" s="150" t="s">
        <v>51</v>
      </c>
      <c r="E7" s="150">
        <v>1995</v>
      </c>
      <c r="F7" s="150">
        <v>7</v>
      </c>
      <c r="G7" s="150">
        <v>13</v>
      </c>
      <c r="H7" s="150">
        <v>13</v>
      </c>
      <c r="I7" s="184"/>
      <c r="J7" s="184">
        <v>14</v>
      </c>
      <c r="K7" s="150"/>
      <c r="L7" s="150"/>
      <c r="M7" s="187"/>
      <c r="N7" s="187">
        <v>14</v>
      </c>
      <c r="O7" s="151"/>
      <c r="P7" s="179">
        <f t="shared" si="0"/>
        <v>61</v>
      </c>
      <c r="Q7" s="115">
        <f t="shared" si="1"/>
        <v>61</v>
      </c>
      <c r="R7" s="150">
        <f t="shared" si="2"/>
        <v>5</v>
      </c>
      <c r="S7" s="115">
        <f t="shared" si="3"/>
        <v>5</v>
      </c>
      <c r="T7" s="98">
        <f t="shared" si="4"/>
        <v>14</v>
      </c>
      <c r="U7" s="98">
        <f t="shared" si="5"/>
        <v>14</v>
      </c>
      <c r="V7" s="98">
        <f t="shared" si="6"/>
        <v>13</v>
      </c>
      <c r="W7" s="98">
        <f t="shared" si="7"/>
        <v>13</v>
      </c>
      <c r="X7" s="98">
        <f t="shared" si="8"/>
        <v>7</v>
      </c>
      <c r="Y7" s="98" t="e">
        <f t="shared" si="9"/>
        <v>#NUM!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  <c r="AC7" s="55"/>
      <c r="AD7" s="55"/>
      <c r="AE7" s="55"/>
      <c r="AF7" s="55"/>
      <c r="AG7" s="55"/>
      <c r="AH7" s="55"/>
      <c r="AI7" s="3"/>
      <c r="AK7" s="3"/>
      <c r="AL7" s="3"/>
      <c r="AM7" s="3"/>
      <c r="AN7" s="3"/>
      <c r="AO7" s="80"/>
    </row>
    <row r="8" spans="1:41" ht="13.5" customHeight="1">
      <c r="A8" s="77" t="s">
        <v>223</v>
      </c>
      <c r="B8" s="56" t="s">
        <v>42</v>
      </c>
      <c r="C8" s="56" t="s">
        <v>104</v>
      </c>
      <c r="D8" s="60" t="s">
        <v>51</v>
      </c>
      <c r="E8" s="60">
        <v>1994</v>
      </c>
      <c r="F8" s="60">
        <v>14</v>
      </c>
      <c r="G8" s="69">
        <v>15</v>
      </c>
      <c r="H8" s="69">
        <v>15</v>
      </c>
      <c r="I8" s="69"/>
      <c r="J8" s="69">
        <v>15</v>
      </c>
      <c r="K8" s="60"/>
      <c r="L8" s="60"/>
      <c r="M8" s="60"/>
      <c r="N8" s="60"/>
      <c r="O8" s="85"/>
      <c r="P8" s="114">
        <f t="shared" si="0"/>
        <v>59</v>
      </c>
      <c r="Q8" s="115">
        <f t="shared" si="1"/>
        <v>59</v>
      </c>
      <c r="R8" s="60">
        <f t="shared" si="2"/>
        <v>4</v>
      </c>
      <c r="S8" s="86">
        <f t="shared" si="3"/>
        <v>4</v>
      </c>
      <c r="T8" s="98">
        <f t="shared" si="4"/>
        <v>15</v>
      </c>
      <c r="U8" s="98">
        <f t="shared" si="5"/>
        <v>15</v>
      </c>
      <c r="V8" s="98">
        <f t="shared" si="6"/>
        <v>15</v>
      </c>
      <c r="W8" s="98">
        <f t="shared" si="7"/>
        <v>14</v>
      </c>
      <c r="X8" s="98" t="e">
        <f t="shared" si="8"/>
        <v>#NUM!</v>
      </c>
      <c r="Y8" s="98" t="e">
        <f t="shared" si="9"/>
        <v>#NUM!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55"/>
      <c r="AD8" s="55"/>
      <c r="AE8" s="55"/>
      <c r="AF8" s="55"/>
      <c r="AG8" s="55"/>
      <c r="AH8" s="55"/>
      <c r="AI8" s="3"/>
      <c r="AK8" s="3"/>
      <c r="AL8" s="3"/>
      <c r="AM8" s="3"/>
      <c r="AN8" s="3"/>
      <c r="AO8" s="3"/>
    </row>
    <row r="9" spans="1:41" ht="13.5" customHeight="1">
      <c r="A9" s="77" t="s">
        <v>225</v>
      </c>
      <c r="B9" s="87" t="s">
        <v>22</v>
      </c>
      <c r="C9" s="87" t="s">
        <v>391</v>
      </c>
      <c r="D9" s="60" t="s">
        <v>92</v>
      </c>
      <c r="E9" s="60">
        <v>1995</v>
      </c>
      <c r="F9" s="60">
        <v>11</v>
      </c>
      <c r="G9" s="60"/>
      <c r="H9" s="60">
        <v>11</v>
      </c>
      <c r="I9" s="60">
        <v>14</v>
      </c>
      <c r="J9" s="60"/>
      <c r="K9" s="60"/>
      <c r="L9" s="60"/>
      <c r="M9" s="1"/>
      <c r="N9" s="1">
        <v>13</v>
      </c>
      <c r="O9" s="85"/>
      <c r="P9" s="114">
        <f t="shared" si="0"/>
        <v>49</v>
      </c>
      <c r="Q9" s="115">
        <f t="shared" si="1"/>
        <v>49</v>
      </c>
      <c r="R9" s="60">
        <f t="shared" si="2"/>
        <v>4</v>
      </c>
      <c r="S9" s="86">
        <f t="shared" si="3"/>
        <v>4</v>
      </c>
      <c r="T9" s="98">
        <f t="shared" si="4"/>
        <v>14</v>
      </c>
      <c r="U9" s="98">
        <f t="shared" si="5"/>
        <v>13</v>
      </c>
      <c r="V9" s="98">
        <f t="shared" si="6"/>
        <v>11</v>
      </c>
      <c r="W9" s="98">
        <f t="shared" si="7"/>
        <v>11</v>
      </c>
      <c r="X9" s="98" t="e">
        <f t="shared" si="8"/>
        <v>#NUM!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55"/>
      <c r="AD9" s="55"/>
      <c r="AE9" s="55"/>
      <c r="AF9" s="55"/>
      <c r="AG9" s="55"/>
      <c r="AH9" s="55"/>
      <c r="AI9" s="3"/>
      <c r="AK9" s="3"/>
      <c r="AL9" s="3"/>
      <c r="AM9" s="3"/>
      <c r="AN9" s="3"/>
      <c r="AO9" s="3"/>
    </row>
    <row r="10" spans="1:41" ht="13.5" customHeight="1">
      <c r="A10" s="77" t="s">
        <v>213</v>
      </c>
      <c r="B10" s="92" t="s">
        <v>27</v>
      </c>
      <c r="C10" s="92" t="s">
        <v>147</v>
      </c>
      <c r="D10" s="60" t="s">
        <v>56</v>
      </c>
      <c r="E10" s="60">
        <v>1995</v>
      </c>
      <c r="F10" s="59"/>
      <c r="G10" s="60"/>
      <c r="H10" s="60"/>
      <c r="I10" s="60">
        <v>11</v>
      </c>
      <c r="J10" s="60"/>
      <c r="K10" s="60"/>
      <c r="L10" s="60">
        <v>13</v>
      </c>
      <c r="M10" s="1">
        <v>14</v>
      </c>
      <c r="N10" s="1"/>
      <c r="O10" s="8"/>
      <c r="P10" s="114">
        <f t="shared" si="0"/>
        <v>38</v>
      </c>
      <c r="Q10" s="115">
        <f t="shared" si="1"/>
        <v>38</v>
      </c>
      <c r="R10" s="60">
        <f t="shared" si="2"/>
        <v>3</v>
      </c>
      <c r="S10" s="86">
        <f t="shared" si="3"/>
        <v>3</v>
      </c>
      <c r="T10" s="98">
        <f t="shared" si="4"/>
        <v>14</v>
      </c>
      <c r="U10" s="98">
        <f t="shared" si="5"/>
        <v>13</v>
      </c>
      <c r="V10" s="98">
        <f t="shared" si="6"/>
        <v>11</v>
      </c>
      <c r="W10" s="98" t="e">
        <f t="shared" si="7"/>
        <v>#NUM!</v>
      </c>
      <c r="X10" s="98" t="e">
        <f t="shared" si="8"/>
        <v>#NUM!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55"/>
      <c r="AD10" s="55"/>
      <c r="AE10" s="55"/>
      <c r="AF10" s="55"/>
      <c r="AG10" s="55"/>
      <c r="AH10" s="55"/>
      <c r="AI10" s="3"/>
      <c r="AK10" s="3"/>
      <c r="AL10" s="3"/>
      <c r="AM10" s="3"/>
      <c r="AN10" s="3"/>
      <c r="AO10" s="3"/>
    </row>
    <row r="11" spans="1:41" ht="13.5" customHeight="1">
      <c r="A11" s="77" t="s">
        <v>597</v>
      </c>
      <c r="B11" s="91" t="s">
        <v>195</v>
      </c>
      <c r="C11" s="91" t="s">
        <v>196</v>
      </c>
      <c r="D11" s="60" t="s">
        <v>55</v>
      </c>
      <c r="E11" s="60">
        <v>1995</v>
      </c>
      <c r="F11" s="60">
        <v>3</v>
      </c>
      <c r="G11" s="60">
        <v>11</v>
      </c>
      <c r="H11" s="60">
        <v>7</v>
      </c>
      <c r="I11" s="86">
        <v>12</v>
      </c>
      <c r="J11" s="86"/>
      <c r="K11" s="86"/>
      <c r="L11" s="60"/>
      <c r="M11" s="1"/>
      <c r="N11" s="1"/>
      <c r="O11" s="8"/>
      <c r="P11" s="114">
        <f t="shared" si="0"/>
        <v>33</v>
      </c>
      <c r="Q11" s="115">
        <f t="shared" si="1"/>
        <v>33</v>
      </c>
      <c r="R11" s="60">
        <f t="shared" si="2"/>
        <v>4</v>
      </c>
      <c r="S11" s="86">
        <f t="shared" si="3"/>
        <v>4</v>
      </c>
      <c r="T11" s="98">
        <f t="shared" si="4"/>
        <v>12</v>
      </c>
      <c r="U11" s="98">
        <f t="shared" si="5"/>
        <v>11</v>
      </c>
      <c r="V11" s="98">
        <f t="shared" si="6"/>
        <v>7</v>
      </c>
      <c r="W11" s="98">
        <f t="shared" si="7"/>
        <v>3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55"/>
      <c r="AD11" s="55"/>
      <c r="AE11" s="55"/>
      <c r="AF11" s="55"/>
      <c r="AG11" s="55"/>
      <c r="AH11" s="55"/>
      <c r="AI11" s="3"/>
      <c r="AK11" s="3"/>
      <c r="AL11" s="3"/>
      <c r="AM11" s="3"/>
      <c r="AN11" s="3"/>
      <c r="AO11" s="3"/>
    </row>
    <row r="12" spans="1:41" ht="13.5" customHeight="1">
      <c r="A12" s="77" t="s">
        <v>597</v>
      </c>
      <c r="B12" s="87" t="s">
        <v>27</v>
      </c>
      <c r="C12" s="87" t="s">
        <v>146</v>
      </c>
      <c r="D12" s="60" t="s">
        <v>102</v>
      </c>
      <c r="E12" s="60">
        <v>1994</v>
      </c>
      <c r="F12" s="60">
        <v>4</v>
      </c>
      <c r="G12" s="60">
        <v>9</v>
      </c>
      <c r="H12" s="60">
        <v>8</v>
      </c>
      <c r="I12" s="60"/>
      <c r="J12" s="60">
        <v>12</v>
      </c>
      <c r="K12" s="60"/>
      <c r="L12" s="60"/>
      <c r="M12" s="60"/>
      <c r="N12" s="60"/>
      <c r="O12" s="85"/>
      <c r="P12" s="114">
        <f t="shared" si="0"/>
        <v>33</v>
      </c>
      <c r="Q12" s="115">
        <f t="shared" si="1"/>
        <v>33</v>
      </c>
      <c r="R12" s="60">
        <f t="shared" si="2"/>
        <v>4</v>
      </c>
      <c r="S12" s="86">
        <f t="shared" si="3"/>
        <v>4</v>
      </c>
      <c r="T12" s="98">
        <f t="shared" si="4"/>
        <v>12</v>
      </c>
      <c r="U12" s="98">
        <f t="shared" si="5"/>
        <v>9</v>
      </c>
      <c r="V12" s="98">
        <f t="shared" si="6"/>
        <v>8</v>
      </c>
      <c r="W12" s="98">
        <f t="shared" si="7"/>
        <v>4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55"/>
      <c r="AD12" s="55"/>
      <c r="AE12" s="55"/>
      <c r="AF12" s="55"/>
      <c r="AG12" s="55"/>
      <c r="AH12" s="55"/>
      <c r="AI12" s="3"/>
      <c r="AK12" s="3"/>
      <c r="AL12" s="3"/>
      <c r="AM12" s="3"/>
      <c r="AN12" s="3"/>
      <c r="AO12" s="3"/>
    </row>
    <row r="13" spans="1:41" ht="13.5" customHeight="1">
      <c r="A13" s="77" t="s">
        <v>183</v>
      </c>
      <c r="B13" s="91" t="s">
        <v>20</v>
      </c>
      <c r="C13" s="91" t="s">
        <v>221</v>
      </c>
      <c r="D13" s="24" t="s">
        <v>57</v>
      </c>
      <c r="E13" s="24">
        <v>1995</v>
      </c>
      <c r="F13" s="60"/>
      <c r="G13" s="60"/>
      <c r="H13" s="60"/>
      <c r="I13" s="154"/>
      <c r="J13" s="2"/>
      <c r="K13" s="1">
        <v>15</v>
      </c>
      <c r="L13" s="1">
        <v>14</v>
      </c>
      <c r="M13" s="1"/>
      <c r="N13" s="1"/>
      <c r="O13" s="8"/>
      <c r="P13" s="114">
        <f t="shared" si="0"/>
        <v>29</v>
      </c>
      <c r="Q13" s="115">
        <f t="shared" si="1"/>
        <v>29</v>
      </c>
      <c r="R13" s="60">
        <f t="shared" si="2"/>
        <v>2</v>
      </c>
      <c r="S13" s="86">
        <f t="shared" si="3"/>
        <v>2</v>
      </c>
      <c r="T13" s="98">
        <f t="shared" si="4"/>
        <v>15</v>
      </c>
      <c r="U13" s="98">
        <f t="shared" si="5"/>
        <v>14</v>
      </c>
      <c r="V13" s="98" t="e">
        <f t="shared" si="6"/>
        <v>#NUM!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55"/>
      <c r="AD13" s="55"/>
      <c r="AE13" s="55"/>
      <c r="AF13" s="55"/>
      <c r="AG13" s="55"/>
      <c r="AH13" s="55"/>
      <c r="AI13" s="3"/>
      <c r="AK13" s="3"/>
      <c r="AL13" s="3"/>
      <c r="AM13" s="3"/>
      <c r="AN13" s="3"/>
      <c r="AO13" s="3"/>
    </row>
    <row r="14" spans="1:41" ht="13.5" customHeight="1">
      <c r="A14" s="77" t="s">
        <v>446</v>
      </c>
      <c r="B14" s="91" t="s">
        <v>202</v>
      </c>
      <c r="C14" s="91" t="s">
        <v>220</v>
      </c>
      <c r="D14" s="60" t="s">
        <v>57</v>
      </c>
      <c r="E14" s="60">
        <v>1995</v>
      </c>
      <c r="F14" s="60"/>
      <c r="G14" s="60"/>
      <c r="H14" s="60">
        <v>12</v>
      </c>
      <c r="I14" s="60"/>
      <c r="J14" s="60"/>
      <c r="K14" s="60"/>
      <c r="L14" s="60">
        <v>15</v>
      </c>
      <c r="M14" s="1"/>
      <c r="N14" s="1"/>
      <c r="O14" s="8"/>
      <c r="P14" s="114">
        <f t="shared" si="0"/>
        <v>27</v>
      </c>
      <c r="Q14" s="115">
        <f t="shared" si="1"/>
        <v>27</v>
      </c>
      <c r="R14" s="60">
        <f t="shared" si="2"/>
        <v>2</v>
      </c>
      <c r="S14" s="86">
        <f t="shared" si="3"/>
        <v>2</v>
      </c>
      <c r="T14" s="98">
        <f t="shared" si="4"/>
        <v>15</v>
      </c>
      <c r="U14" s="98">
        <f t="shared" si="5"/>
        <v>12</v>
      </c>
      <c r="V14" s="98" t="e">
        <f t="shared" si="6"/>
        <v>#NUM!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3"/>
      <c r="AD14" s="3"/>
      <c r="AE14" s="3"/>
      <c r="AF14" s="3"/>
      <c r="AG14" s="3"/>
      <c r="AH14" s="3"/>
      <c r="AI14" s="3"/>
      <c r="AK14" s="3"/>
      <c r="AL14" s="3"/>
      <c r="AM14" s="3"/>
      <c r="AN14" s="3"/>
      <c r="AO14" s="3"/>
    </row>
    <row r="15" spans="1:41" ht="13.5" customHeight="1">
      <c r="A15" s="77" t="s">
        <v>446</v>
      </c>
      <c r="B15" s="57" t="s">
        <v>28</v>
      </c>
      <c r="C15" s="57" t="s">
        <v>146</v>
      </c>
      <c r="D15" s="60" t="s">
        <v>102</v>
      </c>
      <c r="E15" s="60">
        <v>1994</v>
      </c>
      <c r="F15" s="60"/>
      <c r="G15" s="60">
        <v>7</v>
      </c>
      <c r="H15" s="60">
        <v>10</v>
      </c>
      <c r="I15" s="60"/>
      <c r="J15" s="60"/>
      <c r="K15" s="60"/>
      <c r="L15" s="60"/>
      <c r="M15" s="7"/>
      <c r="N15" s="7">
        <v>10</v>
      </c>
      <c r="O15" s="8"/>
      <c r="P15" s="114">
        <f t="shared" si="0"/>
        <v>27</v>
      </c>
      <c r="Q15" s="115">
        <f t="shared" si="1"/>
        <v>27</v>
      </c>
      <c r="R15" s="60">
        <f t="shared" si="2"/>
        <v>3</v>
      </c>
      <c r="S15" s="86">
        <f t="shared" si="3"/>
        <v>3</v>
      </c>
      <c r="T15" s="98">
        <f t="shared" si="4"/>
        <v>10</v>
      </c>
      <c r="U15" s="98">
        <f t="shared" si="5"/>
        <v>10</v>
      </c>
      <c r="V15" s="98">
        <f t="shared" si="6"/>
        <v>7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3.5" customHeight="1">
      <c r="A16" s="77" t="s">
        <v>237</v>
      </c>
      <c r="B16" s="91" t="s">
        <v>32</v>
      </c>
      <c r="C16" s="96" t="s">
        <v>162</v>
      </c>
      <c r="D16" s="60" t="s">
        <v>92</v>
      </c>
      <c r="E16" s="60">
        <v>1994</v>
      </c>
      <c r="F16" s="60">
        <v>9</v>
      </c>
      <c r="G16" s="69"/>
      <c r="H16" s="69"/>
      <c r="I16" s="69"/>
      <c r="J16" s="69">
        <v>13</v>
      </c>
      <c r="K16" s="60"/>
      <c r="L16" s="60"/>
      <c r="M16" s="60"/>
      <c r="N16" s="60"/>
      <c r="O16" s="85"/>
      <c r="P16" s="114">
        <f t="shared" si="0"/>
        <v>22</v>
      </c>
      <c r="Q16" s="115">
        <f t="shared" si="1"/>
        <v>22</v>
      </c>
      <c r="R16" s="60">
        <f t="shared" si="2"/>
        <v>2</v>
      </c>
      <c r="S16" s="86">
        <f t="shared" si="3"/>
        <v>2</v>
      </c>
      <c r="T16" s="98">
        <f t="shared" si="4"/>
        <v>13</v>
      </c>
      <c r="U16" s="98">
        <f t="shared" si="5"/>
        <v>9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3.5" customHeight="1">
      <c r="A17" s="77" t="s">
        <v>238</v>
      </c>
      <c r="B17" s="56" t="s">
        <v>20</v>
      </c>
      <c r="C17" s="56" t="s">
        <v>105</v>
      </c>
      <c r="D17" s="60" t="s">
        <v>102</v>
      </c>
      <c r="E17" s="60">
        <v>1995</v>
      </c>
      <c r="F17" s="60"/>
      <c r="G17" s="60">
        <v>8</v>
      </c>
      <c r="H17" s="60"/>
      <c r="I17" s="60"/>
      <c r="J17" s="60"/>
      <c r="K17" s="60"/>
      <c r="L17" s="60"/>
      <c r="M17" s="1"/>
      <c r="N17" s="1">
        <v>12</v>
      </c>
      <c r="O17" s="8"/>
      <c r="P17" s="114">
        <f t="shared" si="0"/>
        <v>20</v>
      </c>
      <c r="Q17" s="115">
        <f t="shared" si="1"/>
        <v>20</v>
      </c>
      <c r="R17" s="60">
        <f t="shared" si="2"/>
        <v>2</v>
      </c>
      <c r="S17" s="86">
        <f t="shared" si="3"/>
        <v>2</v>
      </c>
      <c r="T17" s="98">
        <f t="shared" si="4"/>
        <v>12</v>
      </c>
      <c r="U17" s="98">
        <f t="shared" si="5"/>
        <v>8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3.5" customHeight="1">
      <c r="A18" s="77" t="s">
        <v>226</v>
      </c>
      <c r="B18" s="57" t="s">
        <v>336</v>
      </c>
      <c r="C18" s="57" t="s">
        <v>334</v>
      </c>
      <c r="D18" s="60" t="s">
        <v>92</v>
      </c>
      <c r="E18" s="60">
        <v>1994</v>
      </c>
      <c r="F18" s="60">
        <v>8</v>
      </c>
      <c r="G18" s="59">
        <v>10</v>
      </c>
      <c r="H18" s="59"/>
      <c r="I18" s="59"/>
      <c r="J18" s="59"/>
      <c r="K18" s="59"/>
      <c r="L18" s="59"/>
      <c r="M18" s="194"/>
      <c r="N18" s="194"/>
      <c r="O18" s="194"/>
      <c r="P18" s="114">
        <f t="shared" si="0"/>
        <v>18</v>
      </c>
      <c r="Q18" s="115">
        <f t="shared" si="1"/>
        <v>18</v>
      </c>
      <c r="R18" s="60">
        <f t="shared" si="2"/>
        <v>2</v>
      </c>
      <c r="S18" s="86">
        <f t="shared" si="3"/>
        <v>2</v>
      </c>
      <c r="T18" s="98">
        <f t="shared" si="4"/>
        <v>10</v>
      </c>
      <c r="U18" s="98">
        <f t="shared" si="5"/>
        <v>8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3.5" customHeight="1">
      <c r="A19" s="77" t="s">
        <v>219</v>
      </c>
      <c r="B19" s="91" t="s">
        <v>324</v>
      </c>
      <c r="C19" s="56" t="s">
        <v>389</v>
      </c>
      <c r="D19" s="58" t="s">
        <v>230</v>
      </c>
      <c r="E19" s="58">
        <v>1995</v>
      </c>
      <c r="F19" s="60">
        <v>15</v>
      </c>
      <c r="G19" s="60"/>
      <c r="H19" s="60"/>
      <c r="I19" s="60"/>
      <c r="J19" s="60"/>
      <c r="K19" s="60"/>
      <c r="L19" s="60"/>
      <c r="M19" s="7"/>
      <c r="N19" s="7"/>
      <c r="O19" s="85"/>
      <c r="P19" s="114">
        <f t="shared" si="0"/>
        <v>15</v>
      </c>
      <c r="Q19" s="115">
        <f t="shared" si="1"/>
        <v>15</v>
      </c>
      <c r="R19" s="60">
        <f t="shared" si="2"/>
        <v>1</v>
      </c>
      <c r="S19" s="86">
        <f t="shared" si="3"/>
        <v>1</v>
      </c>
      <c r="T19" s="98">
        <f t="shared" si="4"/>
        <v>15</v>
      </c>
      <c r="U19" s="98" t="e">
        <f t="shared" si="5"/>
        <v>#NUM!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3.5" customHeight="1">
      <c r="A20" s="77" t="s">
        <v>224</v>
      </c>
      <c r="B20" s="87" t="s">
        <v>194</v>
      </c>
      <c r="C20" s="87" t="s">
        <v>188</v>
      </c>
      <c r="D20" s="60" t="s">
        <v>230</v>
      </c>
      <c r="E20" s="60">
        <v>1994</v>
      </c>
      <c r="F20" s="60">
        <v>13</v>
      </c>
      <c r="G20" s="69"/>
      <c r="H20" s="69"/>
      <c r="I20" s="60"/>
      <c r="J20" s="60"/>
      <c r="K20" s="60"/>
      <c r="L20" s="60"/>
      <c r="M20" s="7"/>
      <c r="N20" s="7"/>
      <c r="O20" s="9"/>
      <c r="P20" s="114">
        <f t="shared" si="0"/>
        <v>13</v>
      </c>
      <c r="Q20" s="115">
        <f t="shared" si="1"/>
        <v>13</v>
      </c>
      <c r="R20" s="60">
        <f t="shared" si="2"/>
        <v>1</v>
      </c>
      <c r="S20" s="86">
        <f t="shared" si="3"/>
        <v>1</v>
      </c>
      <c r="T20" s="98">
        <f t="shared" si="4"/>
        <v>13</v>
      </c>
      <c r="U20" s="98" t="e">
        <f t="shared" si="5"/>
        <v>#NUM!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3.5" customHeight="1">
      <c r="A21" s="77" t="s">
        <v>239</v>
      </c>
      <c r="B21" s="92" t="s">
        <v>63</v>
      </c>
      <c r="C21" s="92" t="s">
        <v>185</v>
      </c>
      <c r="D21" s="60" t="s">
        <v>511</v>
      </c>
      <c r="E21" s="60">
        <v>1994</v>
      </c>
      <c r="F21" s="24"/>
      <c r="G21" s="1"/>
      <c r="H21" s="1"/>
      <c r="I21" s="136"/>
      <c r="J21" s="69"/>
      <c r="K21" s="60"/>
      <c r="L21" s="60"/>
      <c r="M21" s="60">
        <v>13</v>
      </c>
      <c r="N21" s="60"/>
      <c r="O21" s="85"/>
      <c r="P21" s="114">
        <f t="shared" si="0"/>
        <v>13</v>
      </c>
      <c r="Q21" s="115">
        <f t="shared" si="1"/>
        <v>13</v>
      </c>
      <c r="R21" s="60">
        <f t="shared" si="2"/>
        <v>1</v>
      </c>
      <c r="S21" s="86">
        <f t="shared" si="3"/>
        <v>1</v>
      </c>
      <c r="T21" s="98">
        <f t="shared" si="4"/>
        <v>13</v>
      </c>
      <c r="U21" s="98" t="e">
        <f t="shared" si="5"/>
        <v>#NUM!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" customHeight="1">
      <c r="A22" s="77" t="s">
        <v>232</v>
      </c>
      <c r="B22" s="91" t="s">
        <v>28</v>
      </c>
      <c r="C22" s="91" t="s">
        <v>146</v>
      </c>
      <c r="D22" s="60" t="s">
        <v>102</v>
      </c>
      <c r="E22" s="60">
        <v>1994</v>
      </c>
      <c r="F22" s="60">
        <v>10</v>
      </c>
      <c r="G22" s="60"/>
      <c r="H22" s="60"/>
      <c r="I22" s="60"/>
      <c r="J22" s="60"/>
      <c r="K22" s="60"/>
      <c r="L22" s="60"/>
      <c r="M22" s="1"/>
      <c r="N22" s="1"/>
      <c r="O22" s="9"/>
      <c r="P22" s="114">
        <f t="shared" si="0"/>
        <v>10</v>
      </c>
      <c r="Q22" s="115">
        <f t="shared" si="1"/>
        <v>10</v>
      </c>
      <c r="R22" s="60">
        <f t="shared" si="2"/>
        <v>1</v>
      </c>
      <c r="S22" s="86">
        <f t="shared" si="3"/>
        <v>1</v>
      </c>
      <c r="T22" s="98">
        <f t="shared" si="4"/>
        <v>10</v>
      </c>
      <c r="U22" s="98" t="e">
        <f t="shared" si="5"/>
        <v>#NUM!</v>
      </c>
      <c r="V22" s="98" t="e">
        <f t="shared" si="6"/>
        <v>#NUM!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3.5" customHeight="1">
      <c r="A23" s="77" t="s">
        <v>240</v>
      </c>
      <c r="B23" s="57" t="s">
        <v>28</v>
      </c>
      <c r="C23" s="57" t="s">
        <v>392</v>
      </c>
      <c r="D23" s="60" t="s">
        <v>78</v>
      </c>
      <c r="E23" s="60">
        <v>1995</v>
      </c>
      <c r="F23" s="60">
        <v>2</v>
      </c>
      <c r="G23" s="60"/>
      <c r="H23" s="60"/>
      <c r="I23" s="60"/>
      <c r="J23" s="60"/>
      <c r="K23" s="60"/>
      <c r="L23" s="60"/>
      <c r="M23" s="1"/>
      <c r="N23" s="1"/>
      <c r="O23" s="85"/>
      <c r="P23" s="114">
        <f t="shared" si="0"/>
        <v>2</v>
      </c>
      <c r="Q23" s="115">
        <f t="shared" si="1"/>
        <v>2</v>
      </c>
      <c r="R23" s="60">
        <f t="shared" si="2"/>
        <v>1</v>
      </c>
      <c r="S23" s="86">
        <f t="shared" si="3"/>
        <v>1</v>
      </c>
      <c r="T23" s="98">
        <f t="shared" si="4"/>
        <v>2</v>
      </c>
      <c r="U23" s="98" t="e">
        <f t="shared" si="5"/>
        <v>#NUM!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3.5" customHeight="1">
      <c r="A24" s="77" t="s">
        <v>241</v>
      </c>
      <c r="B24" s="67"/>
      <c r="C24" s="67"/>
      <c r="D24" s="60"/>
      <c r="E24" s="60"/>
      <c r="F24" s="24"/>
      <c r="G24" s="1"/>
      <c r="H24" s="1"/>
      <c r="I24" s="60"/>
      <c r="J24" s="60"/>
      <c r="K24" s="60"/>
      <c r="L24" s="60"/>
      <c r="M24" s="60"/>
      <c r="N24" s="60"/>
      <c r="O24" s="59"/>
      <c r="P24" s="114">
        <f t="shared" si="0"/>
        <v>0</v>
      </c>
      <c r="Q24" s="115">
        <f t="shared" si="1"/>
        <v>0</v>
      </c>
      <c r="R24" s="60">
        <f t="shared" si="2"/>
        <v>0</v>
      </c>
      <c r="S24" s="86">
        <f t="shared" si="3"/>
        <v>0</v>
      </c>
      <c r="T24" s="98" t="e">
        <f t="shared" si="4"/>
        <v>#NUM!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3.5" customHeight="1">
      <c r="A25" s="77" t="s">
        <v>242</v>
      </c>
      <c r="B25" s="56"/>
      <c r="C25" s="56"/>
      <c r="D25" s="60"/>
      <c r="E25" s="60"/>
      <c r="F25" s="7"/>
      <c r="G25" s="7"/>
      <c r="H25" s="7"/>
      <c r="I25" s="136"/>
      <c r="J25" s="137"/>
      <c r="K25" s="7"/>
      <c r="L25" s="7"/>
      <c r="M25" s="7"/>
      <c r="N25" s="7"/>
      <c r="O25" s="9"/>
      <c r="P25" s="114">
        <f t="shared" si="0"/>
        <v>0</v>
      </c>
      <c r="Q25" s="115">
        <f t="shared" si="1"/>
        <v>0</v>
      </c>
      <c r="R25" s="60">
        <f t="shared" si="2"/>
        <v>0</v>
      </c>
      <c r="S25" s="86">
        <f t="shared" si="3"/>
        <v>0</v>
      </c>
      <c r="T25" s="98" t="e">
        <f t="shared" si="4"/>
        <v>#NUM!</v>
      </c>
      <c r="U25" s="98" t="e">
        <f t="shared" si="5"/>
        <v>#NUM!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3.5" customHeight="1">
      <c r="A26" s="77" t="s">
        <v>243</v>
      </c>
      <c r="B26" s="92"/>
      <c r="C26" s="92"/>
      <c r="D26" s="60"/>
      <c r="E26" s="60"/>
      <c r="F26" s="7"/>
      <c r="G26" s="7"/>
      <c r="H26" s="7"/>
      <c r="I26" s="1"/>
      <c r="J26" s="1"/>
      <c r="K26" s="1"/>
      <c r="L26" s="1"/>
      <c r="M26" s="1"/>
      <c r="N26" s="1"/>
      <c r="O26" s="8"/>
      <c r="P26" s="114">
        <f t="shared" si="0"/>
        <v>0</v>
      </c>
      <c r="Q26" s="115">
        <f t="shared" si="1"/>
        <v>0</v>
      </c>
      <c r="R26" s="60">
        <f t="shared" si="2"/>
        <v>0</v>
      </c>
      <c r="S26" s="86">
        <f t="shared" si="3"/>
        <v>0</v>
      </c>
      <c r="T26" s="98" t="e">
        <f t="shared" si="4"/>
        <v>#NUM!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3.5" customHeight="1">
      <c r="A27" s="77" t="s">
        <v>244</v>
      </c>
      <c r="B27" s="56"/>
      <c r="C27" s="56"/>
      <c r="D27" s="60"/>
      <c r="E27" s="60"/>
      <c r="F27" s="24"/>
      <c r="G27" s="2"/>
      <c r="H27" s="154"/>
      <c r="I27" s="60"/>
      <c r="J27" s="60"/>
      <c r="K27" s="60"/>
      <c r="L27" s="60"/>
      <c r="M27" s="60"/>
      <c r="N27" s="60"/>
      <c r="O27" s="85"/>
      <c r="P27" s="114">
        <f t="shared" si="0"/>
        <v>0</v>
      </c>
      <c r="Q27" s="115">
        <f t="shared" si="1"/>
        <v>0</v>
      </c>
      <c r="R27" s="60">
        <f t="shared" si="2"/>
        <v>0</v>
      </c>
      <c r="S27" s="86">
        <f t="shared" si="3"/>
        <v>0</v>
      </c>
      <c r="T27" s="98" t="e">
        <f t="shared" si="4"/>
        <v>#NUM!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3.5" customHeight="1">
      <c r="A28" s="77" t="s">
        <v>245</v>
      </c>
      <c r="B28" s="56"/>
      <c r="C28" s="56"/>
      <c r="D28" s="60"/>
      <c r="E28" s="60"/>
      <c r="F28" s="24"/>
      <c r="G28" s="137"/>
      <c r="H28" s="136"/>
      <c r="I28" s="1"/>
      <c r="J28" s="1"/>
      <c r="K28" s="1"/>
      <c r="L28" s="7"/>
      <c r="M28" s="7"/>
      <c r="N28" s="7"/>
      <c r="O28" s="8"/>
      <c r="P28" s="114">
        <f t="shared" si="0"/>
        <v>0</v>
      </c>
      <c r="Q28" s="115">
        <f t="shared" si="1"/>
        <v>0</v>
      </c>
      <c r="R28" s="60">
        <f t="shared" si="2"/>
        <v>0</v>
      </c>
      <c r="S28" s="86">
        <f t="shared" si="3"/>
        <v>0</v>
      </c>
      <c r="T28" s="98" t="e">
        <f t="shared" si="4"/>
        <v>#NUM!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3.5" customHeight="1">
      <c r="A29" s="77" t="s">
        <v>246</v>
      </c>
      <c r="B29" s="56"/>
      <c r="C29" s="56"/>
      <c r="D29" s="60"/>
      <c r="E29" s="60"/>
      <c r="F29" s="24"/>
      <c r="G29" s="1"/>
      <c r="H29" s="1"/>
      <c r="I29" s="1"/>
      <c r="J29" s="1"/>
      <c r="K29" s="7"/>
      <c r="L29" s="1"/>
      <c r="M29" s="1"/>
      <c r="N29" s="7"/>
      <c r="O29" s="9"/>
      <c r="P29" s="114">
        <f t="shared" si="0"/>
        <v>0</v>
      </c>
      <c r="Q29" s="115">
        <f t="shared" si="1"/>
        <v>0</v>
      </c>
      <c r="R29" s="60">
        <f t="shared" si="2"/>
        <v>0</v>
      </c>
      <c r="S29" s="86">
        <f t="shared" si="3"/>
        <v>0</v>
      </c>
      <c r="T29" s="98" t="e">
        <f t="shared" si="4"/>
        <v>#NUM!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3.5" customHeight="1">
      <c r="A30" s="77" t="s">
        <v>247</v>
      </c>
      <c r="B30" s="91"/>
      <c r="C30" s="91"/>
      <c r="D30" s="60"/>
      <c r="E30" s="60"/>
      <c r="F30" s="24"/>
      <c r="G30" s="7"/>
      <c r="H30" s="7"/>
      <c r="I30" s="1"/>
      <c r="J30" s="1"/>
      <c r="K30" s="1"/>
      <c r="L30" s="1"/>
      <c r="M30" s="1"/>
      <c r="N30" s="1"/>
      <c r="O30" s="147"/>
      <c r="P30" s="114">
        <f t="shared" si="0"/>
        <v>0</v>
      </c>
      <c r="Q30" s="115">
        <f t="shared" si="1"/>
        <v>0</v>
      </c>
      <c r="R30" s="60">
        <f t="shared" si="2"/>
        <v>0</v>
      </c>
      <c r="S30" s="86">
        <f t="shared" si="3"/>
        <v>0</v>
      </c>
      <c r="T30" s="98" t="e">
        <f t="shared" si="4"/>
        <v>#NUM!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3.5" customHeight="1">
      <c r="A31" s="77" t="s">
        <v>248</v>
      </c>
      <c r="B31" s="56"/>
      <c r="C31" s="56"/>
      <c r="D31" s="60"/>
      <c r="E31" s="60"/>
      <c r="F31" s="24"/>
      <c r="G31" s="1"/>
      <c r="H31" s="1"/>
      <c r="I31" s="1"/>
      <c r="J31" s="1"/>
      <c r="K31" s="1"/>
      <c r="L31" s="1"/>
      <c r="M31" s="1"/>
      <c r="N31" s="1"/>
      <c r="O31" s="85"/>
      <c r="P31" s="114">
        <f t="shared" si="0"/>
        <v>0</v>
      </c>
      <c r="Q31" s="115">
        <f t="shared" si="1"/>
        <v>0</v>
      </c>
      <c r="R31" s="60">
        <f t="shared" si="2"/>
        <v>0</v>
      </c>
      <c r="S31" s="86">
        <f t="shared" si="3"/>
        <v>0</v>
      </c>
      <c r="T31" s="98" t="e">
        <f t="shared" si="4"/>
        <v>#NUM!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.75">
      <c r="A32" s="77" t="s">
        <v>249</v>
      </c>
      <c r="B32" s="91"/>
      <c r="C32" s="91"/>
      <c r="D32" s="60"/>
      <c r="E32" s="60"/>
      <c r="F32" s="60"/>
      <c r="G32" s="60"/>
      <c r="H32" s="60"/>
      <c r="I32" s="7"/>
      <c r="J32" s="7"/>
      <c r="K32" s="7"/>
      <c r="L32" s="7"/>
      <c r="M32" s="7"/>
      <c r="N32" s="7"/>
      <c r="O32" s="9"/>
      <c r="P32" s="114">
        <f t="shared" si="0"/>
        <v>0</v>
      </c>
      <c r="Q32" s="115">
        <f t="shared" si="1"/>
        <v>0</v>
      </c>
      <c r="R32" s="60">
        <f t="shared" si="2"/>
        <v>0</v>
      </c>
      <c r="S32" s="86">
        <f t="shared" si="3"/>
        <v>0</v>
      </c>
      <c r="T32" s="98" t="e">
        <f t="shared" si="4"/>
        <v>#NUM!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2.75">
      <c r="A33" s="43">
        <v>29</v>
      </c>
      <c r="B33" s="56"/>
      <c r="C33" s="56"/>
      <c r="D33" s="60"/>
      <c r="E33" s="60"/>
      <c r="F33" s="7"/>
      <c r="G33" s="7"/>
      <c r="H33" s="7"/>
      <c r="I33" s="1"/>
      <c r="J33" s="1"/>
      <c r="K33" s="7"/>
      <c r="L33" s="1"/>
      <c r="M33" s="1"/>
      <c r="N33" s="7"/>
      <c r="O33" s="85"/>
      <c r="P33" s="114">
        <f t="shared" si="0"/>
        <v>0</v>
      </c>
      <c r="Q33" s="115">
        <f t="shared" si="1"/>
        <v>0</v>
      </c>
      <c r="R33" s="60">
        <f t="shared" si="2"/>
        <v>0</v>
      </c>
      <c r="S33" s="86">
        <f t="shared" si="3"/>
        <v>0</v>
      </c>
      <c r="T33" s="98" t="e">
        <f t="shared" si="4"/>
        <v>#NUM!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2.75">
      <c r="A34" s="43">
        <v>30</v>
      </c>
      <c r="B34" s="56"/>
      <c r="C34" s="56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85"/>
      <c r="P34" s="114">
        <f t="shared" si="0"/>
        <v>0</v>
      </c>
      <c r="Q34" s="115">
        <f t="shared" si="1"/>
        <v>0</v>
      </c>
      <c r="R34" s="60">
        <f t="shared" si="2"/>
        <v>0</v>
      </c>
      <c r="S34" s="86">
        <f t="shared" si="3"/>
        <v>0</v>
      </c>
      <c r="T34" s="98" t="e">
        <f t="shared" si="4"/>
        <v>#NUM!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2.75">
      <c r="B35" s="3"/>
      <c r="C35" s="3"/>
      <c r="N35" s="3"/>
      <c r="P35" s="3"/>
      <c r="Q35" s="3"/>
      <c r="R35" s="3"/>
      <c r="S35" s="15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2.75">
      <c r="B36" s="3"/>
      <c r="C36" s="3"/>
      <c r="N36" s="3"/>
      <c r="P36" s="3"/>
      <c r="Q36" s="3"/>
      <c r="R36" s="3"/>
      <c r="S36" s="15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2:41" ht="12.75">
      <c r="B37" s="3"/>
      <c r="C37" s="3"/>
      <c r="N37" s="3"/>
      <c r="P37" s="3"/>
      <c r="Q37" s="3"/>
      <c r="R37" s="3"/>
      <c r="S37" s="15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12.75">
      <c r="B38" s="3"/>
      <c r="C38" s="3"/>
      <c r="N38" s="3"/>
      <c r="P38" s="3"/>
      <c r="Q38" s="3"/>
      <c r="R38" s="3"/>
      <c r="S38" s="15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2.75">
      <c r="B39" s="3"/>
      <c r="C39" s="3"/>
      <c r="N39" s="3"/>
      <c r="P39" s="3"/>
      <c r="Q39" s="3"/>
      <c r="R39" s="3"/>
      <c r="S39" s="15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2.75">
      <c r="B40" s="3"/>
      <c r="C40" s="3"/>
      <c r="N40" s="3"/>
      <c r="P40" s="3"/>
      <c r="Q40" s="3"/>
      <c r="R40" s="3"/>
      <c r="S40" s="15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2.75">
      <c r="B41" s="3"/>
      <c r="C41" s="3"/>
      <c r="N41" s="3"/>
      <c r="P41" s="3"/>
      <c r="Q41" s="3"/>
      <c r="R41" s="3"/>
      <c r="S41" s="15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2.75">
      <c r="B42" s="3"/>
      <c r="C42" s="3"/>
      <c r="N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2.75">
      <c r="B43" s="3"/>
      <c r="C43" s="3"/>
      <c r="N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2.75">
      <c r="B44" s="3"/>
      <c r="C44" s="3"/>
      <c r="N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2.75">
      <c r="B45" s="3"/>
      <c r="C45" s="3"/>
      <c r="N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2.75">
      <c r="B46" s="3"/>
      <c r="C46" s="3"/>
      <c r="N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2.75">
      <c r="B47" s="3"/>
      <c r="C47" s="3"/>
      <c r="N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2.75">
      <c r="B48" s="3"/>
      <c r="C48" s="3"/>
      <c r="N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2.75">
      <c r="B49" s="3"/>
      <c r="C49" s="3"/>
      <c r="N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2.75">
      <c r="B50" s="3"/>
      <c r="C50" s="3"/>
      <c r="N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2.75">
      <c r="B51" s="3"/>
      <c r="C51" s="3"/>
      <c r="N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2.75">
      <c r="B52" s="3"/>
      <c r="C52" s="3"/>
      <c r="N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2.75">
      <c r="B53" s="3"/>
      <c r="C53" s="3"/>
      <c r="N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2.75">
      <c r="B54" s="3"/>
      <c r="C54" s="3"/>
      <c r="N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.75">
      <c r="B55" s="3"/>
      <c r="C55" s="3"/>
      <c r="N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2.75">
      <c r="B56" s="3"/>
      <c r="C56" s="3"/>
      <c r="N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2.75">
      <c r="B57" s="3"/>
      <c r="C57" s="3"/>
      <c r="N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2.75">
      <c r="B58" s="3"/>
      <c r="C58" s="3"/>
      <c r="N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.75">
      <c r="B59" s="3"/>
      <c r="C59" s="3"/>
      <c r="N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2.75">
      <c r="B60" s="3"/>
      <c r="C60" s="3"/>
      <c r="N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2.75">
      <c r="B61" s="3"/>
      <c r="C61" s="3"/>
      <c r="N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2.75">
      <c r="B62" s="3"/>
      <c r="C62" s="3"/>
      <c r="N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2.75">
      <c r="B63" s="3"/>
      <c r="C63" s="3"/>
      <c r="N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:41" ht="12.75">
      <c r="B64" s="3"/>
      <c r="C64" s="3"/>
      <c r="N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2:41" ht="12.75">
      <c r="B65" s="3"/>
      <c r="C65" s="3"/>
      <c r="N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2:41" ht="12.75">
      <c r="B66" s="3"/>
      <c r="C66" s="3"/>
      <c r="N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2:41" ht="12.75">
      <c r="B67" s="3"/>
      <c r="C67" s="3"/>
      <c r="N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2:41" ht="12.75">
      <c r="B68" s="3"/>
      <c r="C68" s="3"/>
      <c r="N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:41" ht="12.75">
      <c r="B69" s="3"/>
      <c r="C69" s="3"/>
      <c r="N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2:41" ht="12.75">
      <c r="B70" s="3"/>
      <c r="C70" s="3"/>
      <c r="N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:41" ht="12.75">
      <c r="B71" s="3"/>
      <c r="C71" s="3"/>
      <c r="N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2:41" ht="12.75">
      <c r="B72" s="3"/>
      <c r="C72" s="3"/>
      <c r="N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2:41" ht="12.75">
      <c r="B73" s="3"/>
      <c r="C73" s="3"/>
      <c r="N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:41" ht="12.75">
      <c r="B74" s="3"/>
      <c r="C74" s="3"/>
      <c r="N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ht="12.75">
      <c r="B75" s="3"/>
      <c r="C75" s="3"/>
      <c r="N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:41" ht="12.75">
      <c r="B76" s="3"/>
      <c r="C76" s="3"/>
      <c r="N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2:41" ht="12.75">
      <c r="B77" s="3"/>
      <c r="C77" s="3"/>
      <c r="N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:41" ht="12.75">
      <c r="B78" s="3"/>
      <c r="C78" s="3"/>
      <c r="N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41" ht="12.75">
      <c r="B79" s="3"/>
      <c r="C79" s="3"/>
      <c r="N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2:41" ht="12.75">
      <c r="B80" s="3"/>
      <c r="C80" s="3"/>
      <c r="N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2:41" ht="12.75">
      <c r="B81" s="3"/>
      <c r="C81" s="3"/>
      <c r="N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2:41" ht="12.75">
      <c r="B82" s="3"/>
      <c r="C82" s="3"/>
      <c r="N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2:41" ht="12.75">
      <c r="B83" s="3"/>
      <c r="C83" s="3"/>
      <c r="N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2:41" ht="12.75">
      <c r="B84" s="3"/>
      <c r="C84" s="3"/>
      <c r="N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2:41" ht="12.75">
      <c r="B85" s="3"/>
      <c r="C85" s="3"/>
      <c r="N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2:41" ht="12.75">
      <c r="B86" s="3"/>
      <c r="C86" s="3"/>
      <c r="N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2:41" ht="12.75">
      <c r="B87" s="3"/>
      <c r="C87" s="3"/>
      <c r="N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2:41" ht="12.75">
      <c r="B88" s="3"/>
      <c r="C88" s="3"/>
      <c r="N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2:41" ht="12.75">
      <c r="B89" s="3"/>
      <c r="C89" s="3"/>
      <c r="N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2:41" ht="12.75">
      <c r="B90" s="3"/>
      <c r="C90" s="3"/>
      <c r="N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2:41" ht="12.75">
      <c r="B91" s="3"/>
      <c r="C91" s="3"/>
      <c r="N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2:41" ht="12.75">
      <c r="B92" s="3"/>
      <c r="C92" s="3"/>
      <c r="N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2:41" ht="12.75">
      <c r="B93" s="3"/>
      <c r="C93" s="3"/>
      <c r="N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2:41" ht="12.75">
      <c r="B94" s="3"/>
      <c r="C94" s="3"/>
      <c r="N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2:41" ht="12.75">
      <c r="B95" s="3"/>
      <c r="C95" s="3"/>
      <c r="N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2:41" ht="12.75">
      <c r="B96" s="3"/>
      <c r="C96" s="3"/>
      <c r="N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2:41" ht="12.75">
      <c r="B97" s="3"/>
      <c r="C97" s="3"/>
      <c r="N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2:41" ht="12.75">
      <c r="B98" s="3"/>
      <c r="C98" s="3"/>
      <c r="N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2:41" ht="12.75">
      <c r="B99" s="3"/>
      <c r="C99" s="3"/>
      <c r="N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2:41" ht="12.75">
      <c r="B100" s="3"/>
      <c r="C100" s="3"/>
      <c r="N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2:41" ht="12.75">
      <c r="B101" s="3"/>
      <c r="C101" s="3"/>
      <c r="N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2:41" ht="12.75">
      <c r="B102" s="3"/>
      <c r="C102" s="3"/>
      <c r="N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2:41" ht="12.75">
      <c r="B103" s="3"/>
      <c r="C103" s="3"/>
      <c r="N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2:41" ht="12.75">
      <c r="B104" s="3"/>
      <c r="C104" s="3"/>
      <c r="N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2:41" ht="12.75">
      <c r="B105" s="3"/>
      <c r="C105" s="3"/>
      <c r="N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2:41" ht="12.75">
      <c r="B106" s="3"/>
      <c r="C106" s="3"/>
      <c r="N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2:41" ht="12.75">
      <c r="B107" s="3"/>
      <c r="C107" s="3"/>
      <c r="N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2:41" ht="12.75">
      <c r="B108" s="3"/>
      <c r="C108" s="3"/>
      <c r="N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2:41" ht="12.75">
      <c r="B109" s="3"/>
      <c r="C109" s="3"/>
      <c r="N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2:41" ht="12.75">
      <c r="B110" s="3"/>
      <c r="C110" s="3"/>
      <c r="N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2:41" ht="12.75">
      <c r="B111" s="3"/>
      <c r="C111" s="3"/>
      <c r="N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:41" ht="12.75">
      <c r="B112" s="3"/>
      <c r="C112" s="3"/>
      <c r="N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:41" ht="12.75">
      <c r="B113" s="3"/>
      <c r="C113" s="3"/>
      <c r="N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ht="12.75">
      <c r="B114" s="3"/>
      <c r="C114" s="3"/>
      <c r="N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:41" ht="12.75">
      <c r="B115" s="3"/>
      <c r="C115" s="3"/>
      <c r="N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 ht="12.75">
      <c r="B116" s="3"/>
      <c r="C116" s="3"/>
      <c r="N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 ht="12.75">
      <c r="B117" s="3"/>
      <c r="C117" s="3"/>
      <c r="N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2:41" ht="12.75">
      <c r="B118" s="3"/>
      <c r="C118" s="3"/>
      <c r="N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2:41" ht="12.75">
      <c r="B119" s="3"/>
      <c r="C119" s="3"/>
      <c r="N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2:41" ht="12.75">
      <c r="B120" s="3"/>
      <c r="C120" s="3"/>
      <c r="N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:41" ht="12.75">
      <c r="B121" s="3"/>
      <c r="C121" s="3"/>
      <c r="N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41" ht="12.75">
      <c r="B122" s="3"/>
      <c r="C122" s="3"/>
      <c r="N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2:41" ht="12.75">
      <c r="B123" s="3"/>
      <c r="C123" s="3"/>
      <c r="N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2:41" ht="12.75">
      <c r="B124" s="3"/>
      <c r="C124" s="3"/>
      <c r="N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2:41" ht="12.75">
      <c r="B125" s="3"/>
      <c r="C125" s="3"/>
      <c r="N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2:41" ht="12.75">
      <c r="B126" s="3"/>
      <c r="C126" s="3"/>
      <c r="N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2:41" ht="12.75">
      <c r="B127" s="3"/>
      <c r="C127" s="3"/>
      <c r="N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:41" ht="12.75">
      <c r="B128" s="3"/>
      <c r="C128" s="3"/>
      <c r="N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:41" ht="12.75">
      <c r="B129" s="3"/>
      <c r="C129" s="3"/>
      <c r="N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:41" ht="12.75">
      <c r="B130" s="3"/>
      <c r="C130" s="3"/>
      <c r="N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:41" ht="12.75">
      <c r="B131" s="3"/>
      <c r="C131" s="3"/>
      <c r="N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:41" ht="12.75">
      <c r="B132" s="3"/>
      <c r="C132" s="3"/>
      <c r="N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:41" ht="12.75">
      <c r="B133" s="3"/>
      <c r="C133" s="3"/>
      <c r="N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:41" ht="12.75">
      <c r="B134" s="3"/>
      <c r="C134" s="3"/>
      <c r="N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:41" ht="12.75">
      <c r="B135" s="3"/>
      <c r="C135" s="3"/>
      <c r="N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:41" ht="12.75">
      <c r="B136" s="3"/>
      <c r="C136" s="3"/>
      <c r="N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:41" ht="12.75">
      <c r="B137" s="3"/>
      <c r="C137" s="3"/>
      <c r="N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:41" ht="12.75">
      <c r="B138" s="3"/>
      <c r="C138" s="3"/>
      <c r="N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:41" ht="12.75">
      <c r="B139" s="3"/>
      <c r="C139" s="3"/>
      <c r="N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:41" ht="12.75">
      <c r="B140" s="3"/>
      <c r="C140" s="3"/>
      <c r="N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:41" ht="12.75">
      <c r="B141" s="3"/>
      <c r="C141" s="3"/>
      <c r="N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:41" ht="12.75">
      <c r="B142" s="3"/>
      <c r="C142" s="3"/>
      <c r="N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:41" ht="12.75">
      <c r="B143" s="3"/>
      <c r="C143" s="3"/>
      <c r="N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:41" ht="12.75">
      <c r="B144" s="3"/>
      <c r="C144" s="3"/>
      <c r="N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:41" ht="12.75">
      <c r="B145" s="3"/>
      <c r="C145" s="3"/>
      <c r="N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2:41" ht="12.75">
      <c r="B146" s="3"/>
      <c r="C146" s="3"/>
      <c r="N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:41" ht="12.75">
      <c r="B147" s="3"/>
      <c r="C147" s="3"/>
      <c r="N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:41" ht="12.75">
      <c r="B148" s="3"/>
      <c r="C148" s="3"/>
      <c r="N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:41" ht="12.75">
      <c r="B149" s="3"/>
      <c r="C149" s="3"/>
      <c r="N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:41" ht="12.75">
      <c r="B150" s="3"/>
      <c r="C150" s="3"/>
      <c r="N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:41" ht="12.75">
      <c r="B151" s="3"/>
      <c r="C151" s="3"/>
      <c r="N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:41" ht="12.75">
      <c r="B152" s="3"/>
      <c r="C152" s="3"/>
      <c r="N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:41" ht="12.75">
      <c r="B153" s="3"/>
      <c r="C153" s="3"/>
      <c r="N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:41" ht="12.75">
      <c r="B154" s="3"/>
      <c r="C154" s="3"/>
      <c r="N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:41" ht="12.75">
      <c r="B155" s="3"/>
      <c r="C155" s="3"/>
      <c r="N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:41" ht="12.75">
      <c r="B156" s="3"/>
      <c r="C156" s="3"/>
      <c r="N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:41" ht="12.75">
      <c r="B157" s="3"/>
      <c r="C157" s="3"/>
      <c r="N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:41" ht="12.75">
      <c r="B158" s="3"/>
      <c r="C158" s="3"/>
      <c r="N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:41" ht="12.75">
      <c r="B159" s="3"/>
      <c r="C159" s="3"/>
      <c r="N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:41" ht="12.75">
      <c r="B160" s="3"/>
      <c r="C160" s="3"/>
      <c r="N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:41" ht="12.75">
      <c r="B161" s="3"/>
      <c r="C161" s="3"/>
      <c r="N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:41" ht="12.75">
      <c r="B162" s="3"/>
      <c r="C162" s="3"/>
      <c r="N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:41" ht="12.75">
      <c r="B163" s="3"/>
      <c r="C163" s="3"/>
      <c r="N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:41" ht="12.75">
      <c r="B164" s="3"/>
      <c r="C164" s="3"/>
      <c r="N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:41" ht="12.75">
      <c r="B165" s="3"/>
      <c r="C165" s="3"/>
      <c r="N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:41" ht="12.75">
      <c r="B166" s="3"/>
      <c r="C166" s="3"/>
      <c r="N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:41" ht="12.75">
      <c r="B167" s="3"/>
      <c r="C167" s="3"/>
      <c r="N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:41" ht="12.75">
      <c r="B168" s="3"/>
      <c r="C168" s="3"/>
      <c r="N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:41" ht="12.75">
      <c r="B169" s="3"/>
      <c r="C169" s="3"/>
      <c r="N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:41" ht="12.75">
      <c r="B170" s="3"/>
      <c r="C170" s="3"/>
      <c r="N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:41" ht="12.75">
      <c r="B171" s="3"/>
      <c r="C171" s="3"/>
      <c r="N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:41" ht="12.75">
      <c r="B172" s="3"/>
      <c r="C172" s="3"/>
      <c r="N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:41" ht="12.75">
      <c r="B173" s="3"/>
      <c r="C173" s="3"/>
      <c r="N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:41" ht="12.75">
      <c r="B174" s="3"/>
      <c r="C174" s="3"/>
      <c r="N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:41" ht="12.75">
      <c r="B175" s="3"/>
      <c r="C175" s="3"/>
      <c r="N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:41" ht="12.75">
      <c r="B176" s="3"/>
      <c r="C176" s="3"/>
      <c r="N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:41" ht="12.75">
      <c r="B177" s="3"/>
      <c r="C177" s="3"/>
      <c r="N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:41" ht="12.75">
      <c r="B178" s="3"/>
      <c r="C178" s="3"/>
      <c r="N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:41" ht="12.75">
      <c r="B179" s="3"/>
      <c r="C179" s="3"/>
      <c r="N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:41" ht="12.75">
      <c r="B180" s="3"/>
      <c r="C180" s="3"/>
      <c r="N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:41" ht="12.75">
      <c r="B181" s="3"/>
      <c r="C181" s="3"/>
      <c r="N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:41" ht="12.75">
      <c r="B182" s="3"/>
      <c r="C182" s="3"/>
      <c r="N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:41" ht="12.75">
      <c r="B183" s="3"/>
      <c r="C183" s="3"/>
      <c r="N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:41" ht="12.75">
      <c r="B184" s="3"/>
      <c r="C184" s="3"/>
      <c r="N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:41" ht="12.75">
      <c r="B185" s="3"/>
      <c r="C185" s="3"/>
      <c r="N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:41" ht="12.75">
      <c r="B186" s="3"/>
      <c r="C186" s="3"/>
      <c r="N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:41" ht="12.75">
      <c r="B187" s="3"/>
      <c r="C187" s="3"/>
      <c r="N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2:41" ht="12.75">
      <c r="B188" s="3"/>
      <c r="C188" s="3"/>
      <c r="N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2:41" ht="12.75">
      <c r="B189" s="3"/>
      <c r="C189" s="3"/>
      <c r="N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2:41" ht="12.75">
      <c r="B190" s="3"/>
      <c r="C190" s="3"/>
      <c r="N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2:41" ht="12.75">
      <c r="B191" s="3"/>
      <c r="C191" s="3"/>
      <c r="N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2:41" ht="12.75">
      <c r="B192" s="3"/>
      <c r="C192" s="3"/>
      <c r="N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2:41" ht="12.75">
      <c r="B193" s="3"/>
      <c r="C193" s="3"/>
      <c r="N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2:41" ht="12.75">
      <c r="B194" s="3"/>
      <c r="C194" s="3"/>
      <c r="N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2:41" ht="12.75">
      <c r="B195" s="3"/>
      <c r="C195" s="3"/>
      <c r="N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2:41" ht="12.75">
      <c r="B196" s="3"/>
      <c r="C196" s="3"/>
      <c r="N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2:41" ht="12.75">
      <c r="B197" s="3"/>
      <c r="C197" s="3"/>
      <c r="N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2:41" ht="12.75">
      <c r="B198" s="3"/>
      <c r="C198" s="3"/>
      <c r="N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2:41" ht="12.75">
      <c r="B199" s="3"/>
      <c r="C199" s="3"/>
      <c r="N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2:41" ht="12.75">
      <c r="B200" s="3"/>
      <c r="C200" s="3"/>
      <c r="N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2:41" ht="12.75">
      <c r="B201" s="3"/>
      <c r="C201" s="3"/>
      <c r="N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2:41" ht="12.75">
      <c r="B202" s="3"/>
      <c r="C202" s="3"/>
      <c r="N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2:41" ht="12.75">
      <c r="B203" s="3"/>
      <c r="C203" s="3"/>
      <c r="N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2:41" ht="12.75">
      <c r="B204" s="3"/>
      <c r="C204" s="3"/>
      <c r="N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2:41" ht="12.75">
      <c r="B205" s="3"/>
      <c r="C205" s="3"/>
      <c r="N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2:41" ht="12.75">
      <c r="B206" s="3"/>
      <c r="C206" s="3"/>
      <c r="N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2:41" ht="12.75">
      <c r="B207" s="3"/>
      <c r="C207" s="3"/>
      <c r="N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2:41" ht="12.75">
      <c r="B208" s="3"/>
      <c r="C208" s="3"/>
      <c r="N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2:41" ht="12.75">
      <c r="B209" s="3"/>
      <c r="C209" s="3"/>
      <c r="N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2:41" ht="12.75">
      <c r="B210" s="3"/>
      <c r="C210" s="3"/>
      <c r="N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2:41" ht="12.75">
      <c r="B211" s="3"/>
      <c r="C211" s="3"/>
      <c r="N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2:41" ht="12.75">
      <c r="B212" s="3"/>
      <c r="C212" s="3"/>
      <c r="N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2:41" ht="12.75">
      <c r="B213" s="3"/>
      <c r="C213" s="3"/>
      <c r="N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:41" ht="12.75">
      <c r="B214" s="3"/>
      <c r="C214" s="3"/>
      <c r="N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:41" ht="12.75">
      <c r="B215" s="3"/>
      <c r="C215" s="3"/>
      <c r="N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2:41" ht="12.75">
      <c r="B216" s="3"/>
      <c r="C216" s="3"/>
      <c r="N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2:41" ht="12.75">
      <c r="B217" s="3"/>
      <c r="C217" s="3"/>
      <c r="N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:41" ht="12.75">
      <c r="B218" s="3"/>
      <c r="C218" s="3"/>
      <c r="N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2:41" ht="12.75">
      <c r="B219" s="3"/>
      <c r="C219" s="3"/>
      <c r="N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:41" ht="12.75">
      <c r="B220" s="3"/>
      <c r="C220" s="3"/>
      <c r="N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:41" ht="12.75">
      <c r="B221" s="3"/>
      <c r="C221" s="3"/>
      <c r="N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:41" ht="12.75">
      <c r="B222" s="3"/>
      <c r="C222" s="3"/>
      <c r="N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:41" ht="12.75">
      <c r="B223" s="3"/>
      <c r="C223" s="3"/>
      <c r="N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2:41" ht="12.75">
      <c r="B224" s="3"/>
      <c r="C224" s="3"/>
      <c r="N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2:41" ht="12.75">
      <c r="B225" s="3"/>
      <c r="C225" s="3"/>
      <c r="N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2:41" ht="12.75">
      <c r="B226" s="3"/>
      <c r="C226" s="3"/>
      <c r="N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2:41" ht="12.75">
      <c r="B227" s="3"/>
      <c r="C227" s="3"/>
      <c r="N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2:41" ht="12.75">
      <c r="B228" s="3"/>
      <c r="C228" s="3"/>
      <c r="N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2:41" ht="12.75">
      <c r="B229" s="3"/>
      <c r="C229" s="3"/>
      <c r="N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2:41" ht="12.75">
      <c r="B230" s="3"/>
      <c r="C230" s="3"/>
      <c r="N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2:41" ht="12.75">
      <c r="B231" s="3"/>
      <c r="C231" s="3"/>
      <c r="N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2:41" ht="12.75">
      <c r="B232" s="63"/>
      <c r="C232" s="63"/>
      <c r="D232" s="64"/>
      <c r="E232" s="64"/>
      <c r="N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2:41" ht="12.75">
      <c r="B233" s="63"/>
      <c r="C233" s="63"/>
      <c r="D233" s="64"/>
      <c r="E233" s="64"/>
      <c r="N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2:41" ht="12.75">
      <c r="B234" s="68"/>
      <c r="C234" s="68"/>
      <c r="D234" s="68"/>
      <c r="E234" s="68"/>
      <c r="N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2:41" ht="12.75">
      <c r="B235" s="68"/>
      <c r="C235" s="68"/>
      <c r="D235" s="68"/>
      <c r="E235" s="68"/>
      <c r="N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2:41" ht="12.75">
      <c r="B236" s="68"/>
      <c r="C236" s="68"/>
      <c r="D236" s="68"/>
      <c r="E236" s="68"/>
      <c r="N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2:41" ht="12.75">
      <c r="B237" s="68"/>
      <c r="C237" s="68"/>
      <c r="D237" s="68"/>
      <c r="E237" s="68"/>
      <c r="N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2:41" ht="12.75">
      <c r="B238" s="68"/>
      <c r="C238" s="68"/>
      <c r="D238" s="68"/>
      <c r="E238" s="68"/>
      <c r="N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2:41" ht="12.75">
      <c r="B239" s="68"/>
      <c r="C239" s="68"/>
      <c r="D239" s="68"/>
      <c r="E239" s="68"/>
      <c r="N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2:41" ht="12.75">
      <c r="B240" s="68"/>
      <c r="C240" s="68"/>
      <c r="D240" s="68"/>
      <c r="E240" s="68"/>
      <c r="N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2:41" ht="12.75">
      <c r="B241" s="68"/>
      <c r="C241" s="68"/>
      <c r="D241" s="68"/>
      <c r="E241" s="68"/>
      <c r="N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2:41" ht="12.75">
      <c r="B242" s="68"/>
      <c r="C242" s="68"/>
      <c r="D242" s="68"/>
      <c r="E242" s="68"/>
      <c r="N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2:41" ht="12.75">
      <c r="B243" s="68"/>
      <c r="C243" s="68"/>
      <c r="D243" s="68"/>
      <c r="E243" s="68"/>
      <c r="N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2:41" ht="12.75">
      <c r="B244" s="68"/>
      <c r="C244" s="68"/>
      <c r="D244" s="68"/>
      <c r="E244" s="68"/>
      <c r="N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2:5" ht="12.75">
      <c r="B245" s="68"/>
      <c r="C245" s="68"/>
      <c r="D245" s="68"/>
      <c r="E245" s="68"/>
    </row>
    <row r="246" spans="2:5" ht="12.75">
      <c r="B246" s="63"/>
      <c r="C246" s="63"/>
      <c r="D246" s="64"/>
      <c r="E246" s="64"/>
    </row>
    <row r="247" spans="2:5" ht="12.75">
      <c r="B247" s="68"/>
      <c r="C247" s="68"/>
      <c r="D247" s="68"/>
      <c r="E247" s="68"/>
    </row>
    <row r="248" spans="2:5" ht="12.75">
      <c r="B248" s="68"/>
      <c r="C248" s="68"/>
      <c r="D248" s="68"/>
      <c r="E248" s="68"/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AM81"/>
  <sheetViews>
    <sheetView zoomScaleSheetLayoutView="100" zoomScalePageLayoutView="0" workbookViewId="0" topLeftCell="A1">
      <pane xSplit="3" ySplit="4" topLeftCell="D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P22" sqref="P22"/>
    </sheetView>
  </sheetViews>
  <sheetFormatPr defaultColWidth="9.00390625" defaultRowHeight="12.75"/>
  <cols>
    <col min="1" max="1" width="6.125" style="0" customWidth="1"/>
    <col min="2" max="2" width="9.625" style="0" bestFit="1" customWidth="1"/>
    <col min="3" max="3" width="10.00390625" style="0" bestFit="1" customWidth="1"/>
    <col min="4" max="4" width="7.00390625" style="3" bestFit="1" customWidth="1"/>
    <col min="5" max="5" width="7.625" style="3" bestFit="1" customWidth="1"/>
    <col min="6" max="6" width="5.875" style="3" bestFit="1" customWidth="1"/>
    <col min="7" max="7" width="6.75390625" style="3" bestFit="1" customWidth="1"/>
    <col min="8" max="8" width="6.75390625" style="3" customWidth="1"/>
    <col min="9" max="9" width="6.875" style="3" customWidth="1"/>
    <col min="10" max="13" width="6.75390625" style="3" customWidth="1"/>
    <col min="14" max="14" width="6.75390625" style="0" customWidth="1"/>
    <col min="15" max="15" width="6.75390625" style="3" hidden="1" customWidth="1"/>
    <col min="16" max="16" width="6.375" style="0" customWidth="1"/>
    <col min="17" max="17" width="9.00390625" style="0" customWidth="1"/>
    <col min="18" max="18" width="6.375" style="0" customWidth="1"/>
    <col min="20" max="26" width="3.00390625" style="0" hidden="1" customWidth="1"/>
    <col min="27" max="27" width="9.125" style="0" hidden="1" customWidth="1"/>
    <col min="28" max="28" width="2.00390625" style="0" hidden="1" customWidth="1"/>
    <col min="29" max="29" width="9.125" style="0" hidden="1" customWidth="1"/>
    <col min="31" max="31" width="2.00390625" style="0" bestFit="1" customWidth="1"/>
    <col min="32" max="32" width="4.00390625" style="0" bestFit="1" customWidth="1"/>
    <col min="33" max="34" width="15.375" style="0" customWidth="1"/>
  </cols>
  <sheetData>
    <row r="1" spans="1:19" ht="15.75">
      <c r="A1" s="226" t="str">
        <f>'nejm žáci  00 - 01'!A1</f>
        <v>Českomoravský pohár v běhu na lyžích - 2010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4.25">
      <c r="A2" s="220" t="s">
        <v>393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39" ht="94.5">
      <c r="A3" s="34"/>
      <c r="B3" s="34"/>
      <c r="C3" s="34"/>
      <c r="D3" s="35"/>
      <c r="E3" s="35"/>
      <c r="F3" s="36" t="str">
        <f>'nejml žákyně 00 - 01'!F3</f>
        <v>Nové Město na Moravě</v>
      </c>
      <c r="G3" s="36" t="str">
        <f>'nejml žákyně 00 - 01'!G3</f>
        <v>Hlinsko</v>
      </c>
      <c r="H3" s="36" t="str">
        <f>'nejml žákyně 00 - 01'!H3</f>
        <v>Svratka</v>
      </c>
      <c r="I3" s="36" t="str">
        <f>'nejml žákyně 00 - 01'!I3</f>
        <v>Česká Třebová</v>
      </c>
      <c r="J3" s="36" t="str">
        <f>'nejml žákyně 00 - 01'!J3</f>
        <v>Nové Město na Moravě</v>
      </c>
      <c r="K3" s="36" t="str">
        <f>'nejml žákyně 00 - 01'!K3</f>
        <v>Letohrad</v>
      </c>
      <c r="L3" s="36" t="str">
        <f>'nejml žákyně 00 - 01'!L3</f>
        <v>Klášterec</v>
      </c>
      <c r="M3" s="36" t="str">
        <f>'nejml žákyně 00 - 01'!M3</f>
        <v>Králíky</v>
      </c>
      <c r="N3" s="36" t="str">
        <f>'nejml žákyně 00 - 01'!N3</f>
        <v>Pohledec</v>
      </c>
      <c r="O3" s="45"/>
      <c r="P3" s="210" t="s">
        <v>0</v>
      </c>
      <c r="Q3" s="211"/>
      <c r="R3" s="212" t="s">
        <v>1</v>
      </c>
      <c r="S3" s="21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3" customFormat="1" ht="12.75">
      <c r="A4" s="39" t="s">
        <v>2</v>
      </c>
      <c r="B4" s="39" t="s">
        <v>3</v>
      </c>
      <c r="C4" s="39" t="s">
        <v>4</v>
      </c>
      <c r="D4" s="39" t="s">
        <v>5</v>
      </c>
      <c r="E4" s="40" t="s">
        <v>6</v>
      </c>
      <c r="F4" s="41">
        <f>'nejml žákyně 00 - 01'!F4</f>
        <v>40180</v>
      </c>
      <c r="G4" s="41">
        <f>'nejml žákyně 00 - 01'!G4</f>
        <v>40194</v>
      </c>
      <c r="H4" s="41">
        <f>'nejml žákyně 00 - 01'!H4</f>
        <v>40201</v>
      </c>
      <c r="I4" s="41">
        <f>'nejml žákyně 00 - 01'!I4</f>
        <v>40202</v>
      </c>
      <c r="J4" s="41">
        <f>'nejml žákyně 00 - 01'!J4</f>
        <v>40209</v>
      </c>
      <c r="K4" s="41">
        <f>'nejml žákyně 00 - 01'!K4</f>
        <v>40216</v>
      </c>
      <c r="L4" s="41">
        <f>'nejml žákyně 00 - 01'!L4</f>
        <v>40229</v>
      </c>
      <c r="M4" s="41">
        <f>'nejml žákyně 00 - 01'!M4</f>
        <v>40230</v>
      </c>
      <c r="N4" s="41">
        <f>'nejml žákyně 00 - 01'!N4</f>
        <v>40236</v>
      </c>
      <c r="O4" s="46"/>
      <c r="P4" s="167" t="str">
        <f>'nejm žáci  00 - 01'!P4</f>
        <v>celkem</v>
      </c>
      <c r="Q4" s="168" t="str">
        <f>'nejm žáci  00 - 01'!Q4</f>
        <v>započítané</v>
      </c>
      <c r="R4" s="168" t="str">
        <f>'nejm žáci  00 - 01'!R4</f>
        <v>celkem</v>
      </c>
      <c r="S4" s="168" t="str">
        <f>'nejm žáci  00 - 01'!S4</f>
        <v>započítané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13.5" customHeight="1">
      <c r="A5" s="76" t="s">
        <v>211</v>
      </c>
      <c r="B5" s="178" t="s">
        <v>25</v>
      </c>
      <c r="C5" s="178" t="s">
        <v>96</v>
      </c>
      <c r="D5" s="150" t="s">
        <v>55</v>
      </c>
      <c r="E5" s="150">
        <v>1995</v>
      </c>
      <c r="F5" s="150"/>
      <c r="G5" s="150">
        <v>13</v>
      </c>
      <c r="H5" s="150">
        <v>10</v>
      </c>
      <c r="I5" s="150">
        <v>12</v>
      </c>
      <c r="J5" s="150">
        <v>9</v>
      </c>
      <c r="K5" s="150">
        <v>14</v>
      </c>
      <c r="L5" s="150">
        <v>15</v>
      </c>
      <c r="M5" s="150">
        <v>14</v>
      </c>
      <c r="N5" s="150"/>
      <c r="O5" s="151"/>
      <c r="P5" s="179">
        <f aca="true" t="shared" si="0" ref="P5:P39">O5+N5+M5+L5+K5+J5+I5+H5+G5+F5</f>
        <v>87</v>
      </c>
      <c r="Q5" s="115">
        <f aca="true" t="shared" si="1" ref="Q5:Q39">IF(R5&gt;S5,SUM(T5:Y5),P5)</f>
        <v>78</v>
      </c>
      <c r="R5" s="150">
        <f aca="true" t="shared" si="2" ref="R5:R39">COUNT(F5:O5)</f>
        <v>7</v>
      </c>
      <c r="S5" s="115">
        <f aca="true" t="shared" si="3" ref="S5:S39">IF(COUNT(F5:O5)&gt;=6,6,COUNT(F5:O5))</f>
        <v>6</v>
      </c>
      <c r="T5" s="98">
        <f aca="true" t="shared" si="4" ref="T5:T39">LARGE($F5:$O5,1)</f>
        <v>15</v>
      </c>
      <c r="U5" s="98">
        <f aca="true" t="shared" si="5" ref="U5:U39">LARGE($F5:$O5,2)</f>
        <v>14</v>
      </c>
      <c r="V5" s="98">
        <f aca="true" t="shared" si="6" ref="V5:V39">LARGE($F5:$O5,3)</f>
        <v>14</v>
      </c>
      <c r="W5" s="98">
        <f aca="true" t="shared" si="7" ref="W5:W39">LARGE($F5:$O5,4)</f>
        <v>13</v>
      </c>
      <c r="X5" s="98">
        <f aca="true" t="shared" si="8" ref="X5:X39">LARGE($F5:$O5,5)</f>
        <v>12</v>
      </c>
      <c r="Y5" s="98">
        <f aca="true" t="shared" si="9" ref="Y5:Y39">LARGE($F5:$O5,6)</f>
        <v>10</v>
      </c>
      <c r="Z5" s="98">
        <f aca="true" t="shared" si="10" ref="Z5:Z39">LARGE($F5:$O5,7)</f>
        <v>9</v>
      </c>
      <c r="AA5" s="98" t="e">
        <f>LARGE($F5:$O5,8)</f>
        <v>#NUM!</v>
      </c>
      <c r="AB5" s="98" t="e">
        <f>LARGE($F5:$O5,9)</f>
        <v>#NUM!</v>
      </c>
      <c r="AC5" s="133"/>
      <c r="AD5" s="26"/>
      <c r="AE5" s="55"/>
      <c r="AF5" s="162"/>
      <c r="AG5" s="163"/>
      <c r="AH5" s="163"/>
      <c r="AI5" s="162"/>
      <c r="AJ5" s="164"/>
      <c r="AK5" s="164"/>
      <c r="AL5" s="164"/>
      <c r="AM5" s="165"/>
    </row>
    <row r="6" spans="1:39" ht="13.5" customHeight="1">
      <c r="A6" s="76" t="s">
        <v>212</v>
      </c>
      <c r="B6" s="152" t="s">
        <v>25</v>
      </c>
      <c r="C6" s="152" t="s">
        <v>54</v>
      </c>
      <c r="D6" s="150" t="s">
        <v>92</v>
      </c>
      <c r="E6" s="150">
        <v>1994</v>
      </c>
      <c r="F6" s="150">
        <v>5</v>
      </c>
      <c r="G6" s="150">
        <v>14</v>
      </c>
      <c r="H6" s="150">
        <v>11</v>
      </c>
      <c r="I6" s="150">
        <v>13</v>
      </c>
      <c r="J6" s="150">
        <v>10</v>
      </c>
      <c r="K6" s="150"/>
      <c r="L6" s="150"/>
      <c r="M6" s="150"/>
      <c r="N6" s="150">
        <v>11</v>
      </c>
      <c r="O6" s="151"/>
      <c r="P6" s="179">
        <f t="shared" si="0"/>
        <v>64</v>
      </c>
      <c r="Q6" s="115">
        <f t="shared" si="1"/>
        <v>64</v>
      </c>
      <c r="R6" s="150">
        <f t="shared" si="2"/>
        <v>6</v>
      </c>
      <c r="S6" s="115">
        <f t="shared" si="3"/>
        <v>6</v>
      </c>
      <c r="T6" s="98">
        <f t="shared" si="4"/>
        <v>14</v>
      </c>
      <c r="U6" s="98">
        <f t="shared" si="5"/>
        <v>13</v>
      </c>
      <c r="V6" s="98">
        <f t="shared" si="6"/>
        <v>11</v>
      </c>
      <c r="W6" s="98">
        <f t="shared" si="7"/>
        <v>11</v>
      </c>
      <c r="X6" s="98">
        <f t="shared" si="8"/>
        <v>10</v>
      </c>
      <c r="Y6" s="98">
        <f t="shared" si="9"/>
        <v>5</v>
      </c>
      <c r="Z6" s="98" t="e">
        <f t="shared" si="10"/>
        <v>#NUM!</v>
      </c>
      <c r="AA6" s="98" t="e">
        <f aca="true" t="shared" si="11" ref="AA6:AA39">LARGE($F6:$O6,8)</f>
        <v>#NUM!</v>
      </c>
      <c r="AB6" s="98" t="e">
        <f aca="true" t="shared" si="12" ref="AB6:AB39">LARGE($F6:$O6,9)</f>
        <v>#NUM!</v>
      </c>
      <c r="AC6" s="133"/>
      <c r="AD6" s="26"/>
      <c r="AE6" s="55"/>
      <c r="AF6" s="162"/>
      <c r="AG6" s="163"/>
      <c r="AH6" s="163"/>
      <c r="AI6" s="162"/>
      <c r="AJ6" s="164"/>
      <c r="AK6" s="164"/>
      <c r="AL6" s="164"/>
      <c r="AM6" s="165"/>
    </row>
    <row r="7" spans="1:39" ht="13.5" customHeight="1">
      <c r="A7" s="76" t="s">
        <v>222</v>
      </c>
      <c r="B7" s="178" t="s">
        <v>45</v>
      </c>
      <c r="C7" s="178" t="s">
        <v>327</v>
      </c>
      <c r="D7" s="150" t="s">
        <v>51</v>
      </c>
      <c r="E7" s="150">
        <v>1994</v>
      </c>
      <c r="F7" s="150">
        <v>13</v>
      </c>
      <c r="G7" s="150">
        <v>15</v>
      </c>
      <c r="H7" s="150">
        <v>15</v>
      </c>
      <c r="I7" s="150"/>
      <c r="J7" s="150"/>
      <c r="K7" s="150"/>
      <c r="L7" s="150"/>
      <c r="M7" s="150"/>
      <c r="N7" s="150">
        <v>15</v>
      </c>
      <c r="O7" s="151"/>
      <c r="P7" s="179">
        <f>O7+N7+M7+L7+K7+J7+I7+H7+G7+F7</f>
        <v>58</v>
      </c>
      <c r="Q7" s="115">
        <f>IF(R7&gt;S7,SUM(T7:Y7),P7)</f>
        <v>58</v>
      </c>
      <c r="R7" s="150">
        <f>COUNT(F7:O7)</f>
        <v>4</v>
      </c>
      <c r="S7" s="115">
        <f>IF(COUNT(F7:O7)&gt;=6,6,COUNT(F7:O7))</f>
        <v>4</v>
      </c>
      <c r="T7" s="98"/>
      <c r="U7" s="98"/>
      <c r="V7" s="98"/>
      <c r="W7" s="98"/>
      <c r="X7" s="98"/>
      <c r="Y7" s="98"/>
      <c r="Z7" s="98"/>
      <c r="AA7" s="98"/>
      <c r="AB7" s="98"/>
      <c r="AC7" s="133"/>
      <c r="AD7" s="26"/>
      <c r="AE7" s="55"/>
      <c r="AF7" s="162"/>
      <c r="AG7" s="163"/>
      <c r="AH7" s="163"/>
      <c r="AI7" s="162"/>
      <c r="AJ7" s="164"/>
      <c r="AK7" s="164"/>
      <c r="AL7" s="164"/>
      <c r="AM7" s="165"/>
    </row>
    <row r="8" spans="1:39" ht="13.5" customHeight="1">
      <c r="A8" s="76" t="s">
        <v>223</v>
      </c>
      <c r="B8" s="57" t="s">
        <v>24</v>
      </c>
      <c r="C8" s="57" t="s">
        <v>148</v>
      </c>
      <c r="D8" s="60" t="s">
        <v>78</v>
      </c>
      <c r="E8" s="60">
        <v>1995</v>
      </c>
      <c r="F8" s="60">
        <v>7</v>
      </c>
      <c r="G8" s="60"/>
      <c r="H8" s="60">
        <v>13</v>
      </c>
      <c r="I8" s="60">
        <v>14</v>
      </c>
      <c r="J8" s="60">
        <v>11</v>
      </c>
      <c r="K8" s="60"/>
      <c r="L8" s="60"/>
      <c r="M8" s="60"/>
      <c r="N8" s="60">
        <v>13</v>
      </c>
      <c r="O8" s="85"/>
      <c r="P8" s="114">
        <f t="shared" si="0"/>
        <v>58</v>
      </c>
      <c r="Q8" s="115">
        <f t="shared" si="1"/>
        <v>58</v>
      </c>
      <c r="R8" s="60">
        <f t="shared" si="2"/>
        <v>5</v>
      </c>
      <c r="S8" s="86">
        <f t="shared" si="3"/>
        <v>5</v>
      </c>
      <c r="T8" s="98">
        <f t="shared" si="4"/>
        <v>14</v>
      </c>
      <c r="U8" s="98">
        <f t="shared" si="5"/>
        <v>13</v>
      </c>
      <c r="V8" s="98">
        <f t="shared" si="6"/>
        <v>13</v>
      </c>
      <c r="W8" s="98">
        <f t="shared" si="7"/>
        <v>11</v>
      </c>
      <c r="X8" s="98">
        <f t="shared" si="8"/>
        <v>7</v>
      </c>
      <c r="Y8" s="98" t="e">
        <f t="shared" si="9"/>
        <v>#NUM!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133"/>
      <c r="AD8" s="26"/>
      <c r="AE8" s="55"/>
      <c r="AF8" s="162"/>
      <c r="AG8" s="163"/>
      <c r="AH8" s="163"/>
      <c r="AI8" s="162"/>
      <c r="AJ8" s="164"/>
      <c r="AK8" s="164"/>
      <c r="AL8" s="164"/>
      <c r="AM8" s="165"/>
    </row>
    <row r="9" spans="1:39" ht="13.5" customHeight="1">
      <c r="A9" s="76" t="s">
        <v>225</v>
      </c>
      <c r="B9" s="57" t="s">
        <v>82</v>
      </c>
      <c r="C9" s="57" t="s">
        <v>50</v>
      </c>
      <c r="D9" s="60" t="s">
        <v>78</v>
      </c>
      <c r="E9" s="60">
        <v>1994</v>
      </c>
      <c r="F9" s="60">
        <v>14</v>
      </c>
      <c r="G9" s="60"/>
      <c r="H9" s="60">
        <v>14</v>
      </c>
      <c r="I9" s="60">
        <v>15</v>
      </c>
      <c r="J9" s="60">
        <v>13</v>
      </c>
      <c r="K9" s="60"/>
      <c r="L9" s="60"/>
      <c r="M9" s="60"/>
      <c r="N9" s="60"/>
      <c r="O9" s="85"/>
      <c r="P9" s="114">
        <f t="shared" si="0"/>
        <v>56</v>
      </c>
      <c r="Q9" s="115">
        <f t="shared" si="1"/>
        <v>56</v>
      </c>
      <c r="R9" s="60">
        <f t="shared" si="2"/>
        <v>4</v>
      </c>
      <c r="S9" s="86">
        <f t="shared" si="3"/>
        <v>4</v>
      </c>
      <c r="T9" s="98">
        <f t="shared" si="4"/>
        <v>15</v>
      </c>
      <c r="U9" s="98">
        <f t="shared" si="5"/>
        <v>14</v>
      </c>
      <c r="V9" s="98">
        <f t="shared" si="6"/>
        <v>14</v>
      </c>
      <c r="W9" s="98">
        <f t="shared" si="7"/>
        <v>13</v>
      </c>
      <c r="X9" s="98" t="e">
        <f t="shared" si="8"/>
        <v>#NUM!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133"/>
      <c r="AD9" s="26"/>
      <c r="AE9" s="55"/>
      <c r="AF9" s="55"/>
      <c r="AG9" s="55"/>
      <c r="AH9" s="55"/>
      <c r="AI9" s="55"/>
      <c r="AJ9" s="26"/>
      <c r="AK9" s="26"/>
      <c r="AL9" s="26"/>
      <c r="AM9" s="80"/>
    </row>
    <row r="10" spans="1:39" ht="13.5" customHeight="1">
      <c r="A10" s="76" t="s">
        <v>213</v>
      </c>
      <c r="B10" s="56" t="s">
        <v>15</v>
      </c>
      <c r="C10" s="56" t="s">
        <v>328</v>
      </c>
      <c r="D10" s="60" t="s">
        <v>51</v>
      </c>
      <c r="E10" s="60">
        <v>1994</v>
      </c>
      <c r="F10" s="60">
        <v>12</v>
      </c>
      <c r="G10" s="60"/>
      <c r="H10" s="60"/>
      <c r="I10" s="60"/>
      <c r="J10" s="60">
        <v>15</v>
      </c>
      <c r="K10" s="60"/>
      <c r="L10" s="60"/>
      <c r="M10" s="60"/>
      <c r="N10" s="60">
        <v>14</v>
      </c>
      <c r="O10" s="85"/>
      <c r="P10" s="114">
        <f t="shared" si="0"/>
        <v>41</v>
      </c>
      <c r="Q10" s="115">
        <f t="shared" si="1"/>
        <v>41</v>
      </c>
      <c r="R10" s="60">
        <f t="shared" si="2"/>
        <v>3</v>
      </c>
      <c r="S10" s="86">
        <f t="shared" si="3"/>
        <v>3</v>
      </c>
      <c r="T10" s="98">
        <f t="shared" si="4"/>
        <v>15</v>
      </c>
      <c r="U10" s="98">
        <f t="shared" si="5"/>
        <v>14</v>
      </c>
      <c r="V10" s="98">
        <f t="shared" si="6"/>
        <v>12</v>
      </c>
      <c r="W10" s="98" t="e">
        <f t="shared" si="7"/>
        <v>#NUM!</v>
      </c>
      <c r="X10" s="98" t="e">
        <f t="shared" si="8"/>
        <v>#NUM!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133"/>
      <c r="AD10" s="26"/>
      <c r="AE10" s="55"/>
      <c r="AF10" s="55"/>
      <c r="AG10" s="55"/>
      <c r="AH10" s="55"/>
      <c r="AI10" s="55"/>
      <c r="AJ10" s="26"/>
      <c r="AK10" s="26"/>
      <c r="AL10" s="26"/>
      <c r="AM10" s="80"/>
    </row>
    <row r="11" spans="1:39" ht="13.5" customHeight="1">
      <c r="A11" s="76" t="s">
        <v>217</v>
      </c>
      <c r="B11" s="67" t="s">
        <v>45</v>
      </c>
      <c r="C11" s="67" t="s">
        <v>395</v>
      </c>
      <c r="D11" s="60" t="s">
        <v>51</v>
      </c>
      <c r="E11" s="60">
        <v>1994</v>
      </c>
      <c r="F11" s="60">
        <v>9</v>
      </c>
      <c r="G11" s="60"/>
      <c r="H11" s="60"/>
      <c r="I11" s="60"/>
      <c r="J11" s="60">
        <v>12</v>
      </c>
      <c r="K11" s="60"/>
      <c r="L11" s="60"/>
      <c r="M11" s="60"/>
      <c r="N11" s="60">
        <v>12</v>
      </c>
      <c r="O11" s="85"/>
      <c r="P11" s="114">
        <f t="shared" si="0"/>
        <v>33</v>
      </c>
      <c r="Q11" s="115">
        <f t="shared" si="1"/>
        <v>33</v>
      </c>
      <c r="R11" s="60">
        <f t="shared" si="2"/>
        <v>3</v>
      </c>
      <c r="S11" s="86">
        <f t="shared" si="3"/>
        <v>3</v>
      </c>
      <c r="T11" s="98">
        <f t="shared" si="4"/>
        <v>12</v>
      </c>
      <c r="U11" s="98">
        <f t="shared" si="5"/>
        <v>12</v>
      </c>
      <c r="V11" s="98">
        <f t="shared" si="6"/>
        <v>9</v>
      </c>
      <c r="W11" s="98" t="e">
        <f t="shared" si="7"/>
        <v>#NUM!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133"/>
      <c r="AD11" s="26"/>
      <c r="AE11" s="55"/>
      <c r="AF11" s="55"/>
      <c r="AG11" s="55"/>
      <c r="AH11" s="55"/>
      <c r="AI11" s="55"/>
      <c r="AJ11" s="26"/>
      <c r="AK11" s="26"/>
      <c r="AL11" s="26"/>
      <c r="AM11" s="80"/>
    </row>
    <row r="12" spans="1:39" ht="13.5" customHeight="1">
      <c r="A12" s="76" t="s">
        <v>524</v>
      </c>
      <c r="B12" s="67" t="s">
        <v>279</v>
      </c>
      <c r="C12" s="67" t="s">
        <v>437</v>
      </c>
      <c r="D12" s="60" t="s">
        <v>57</v>
      </c>
      <c r="E12" s="60">
        <v>1995</v>
      </c>
      <c r="F12" s="60"/>
      <c r="G12" s="60"/>
      <c r="H12" s="60">
        <v>12</v>
      </c>
      <c r="I12" s="60"/>
      <c r="J12" s="60"/>
      <c r="K12" s="60"/>
      <c r="L12" s="60">
        <v>14</v>
      </c>
      <c r="M12" s="60"/>
      <c r="N12" s="60"/>
      <c r="O12" s="85"/>
      <c r="P12" s="114">
        <f t="shared" si="0"/>
        <v>26</v>
      </c>
      <c r="Q12" s="115">
        <f t="shared" si="1"/>
        <v>26</v>
      </c>
      <c r="R12" s="60">
        <f t="shared" si="2"/>
        <v>2</v>
      </c>
      <c r="S12" s="86">
        <f t="shared" si="3"/>
        <v>2</v>
      </c>
      <c r="T12" s="98">
        <f t="shared" si="4"/>
        <v>14</v>
      </c>
      <c r="U12" s="98">
        <f t="shared" si="5"/>
        <v>12</v>
      </c>
      <c r="V12" s="98" t="e">
        <f t="shared" si="6"/>
        <v>#NUM!</v>
      </c>
      <c r="W12" s="98" t="e">
        <f t="shared" si="7"/>
        <v>#NUM!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133"/>
      <c r="AD12" s="26"/>
      <c r="AE12" s="26"/>
      <c r="AF12" s="26"/>
      <c r="AG12" s="26"/>
      <c r="AH12" s="26"/>
      <c r="AI12" s="26"/>
      <c r="AJ12" s="26"/>
      <c r="AK12" s="26"/>
      <c r="AL12" s="26"/>
      <c r="AM12" s="80"/>
    </row>
    <row r="13" spans="1:39" ht="13.5" customHeight="1">
      <c r="A13" s="76" t="s">
        <v>598</v>
      </c>
      <c r="B13" s="57" t="s">
        <v>24</v>
      </c>
      <c r="C13" s="57" t="s">
        <v>200</v>
      </c>
      <c r="D13" s="60" t="s">
        <v>167</v>
      </c>
      <c r="E13" s="60">
        <v>1995</v>
      </c>
      <c r="F13" s="60">
        <v>4</v>
      </c>
      <c r="G13" s="60"/>
      <c r="H13" s="60"/>
      <c r="I13" s="60"/>
      <c r="J13" s="60"/>
      <c r="K13" s="60">
        <v>12</v>
      </c>
      <c r="L13" s="60"/>
      <c r="M13" s="60"/>
      <c r="N13" s="60">
        <v>10</v>
      </c>
      <c r="O13" s="85"/>
      <c r="P13" s="114">
        <f t="shared" si="0"/>
        <v>26</v>
      </c>
      <c r="Q13" s="115">
        <f t="shared" si="1"/>
        <v>26</v>
      </c>
      <c r="R13" s="60">
        <f t="shared" si="2"/>
        <v>3</v>
      </c>
      <c r="S13" s="86">
        <f t="shared" si="3"/>
        <v>3</v>
      </c>
      <c r="T13" s="98">
        <f t="shared" si="4"/>
        <v>12</v>
      </c>
      <c r="U13" s="98">
        <f t="shared" si="5"/>
        <v>10</v>
      </c>
      <c r="V13" s="98">
        <f t="shared" si="6"/>
        <v>4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133"/>
      <c r="AD13" s="26"/>
      <c r="AE13" s="26"/>
      <c r="AF13" s="26"/>
      <c r="AG13" s="26"/>
      <c r="AH13" s="26"/>
      <c r="AI13" s="26"/>
      <c r="AJ13" s="26"/>
      <c r="AK13" s="26"/>
      <c r="AL13" s="26"/>
      <c r="AM13" s="80"/>
    </row>
    <row r="14" spans="1:39" ht="13.5" customHeight="1">
      <c r="A14" s="76" t="s">
        <v>446</v>
      </c>
      <c r="B14" s="56" t="s">
        <v>30</v>
      </c>
      <c r="C14" s="56" t="s">
        <v>106</v>
      </c>
      <c r="D14" s="60" t="s">
        <v>92</v>
      </c>
      <c r="E14" s="60">
        <v>1994</v>
      </c>
      <c r="F14" s="60"/>
      <c r="G14" s="60">
        <v>12</v>
      </c>
      <c r="H14" s="60">
        <v>9</v>
      </c>
      <c r="I14" s="60"/>
      <c r="J14" s="60"/>
      <c r="K14" s="60"/>
      <c r="L14" s="60"/>
      <c r="M14" s="60"/>
      <c r="N14" s="60"/>
      <c r="O14" s="85"/>
      <c r="P14" s="114">
        <f t="shared" si="0"/>
        <v>21</v>
      </c>
      <c r="Q14" s="115">
        <f t="shared" si="1"/>
        <v>21</v>
      </c>
      <c r="R14" s="60">
        <f t="shared" si="2"/>
        <v>2</v>
      </c>
      <c r="S14" s="86">
        <f t="shared" si="3"/>
        <v>2</v>
      </c>
      <c r="T14" s="98">
        <f t="shared" si="4"/>
        <v>12</v>
      </c>
      <c r="U14" s="98">
        <f t="shared" si="5"/>
        <v>9</v>
      </c>
      <c r="V14" s="98" t="e">
        <f t="shared" si="6"/>
        <v>#NUM!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80"/>
    </row>
    <row r="15" spans="1:39" ht="13.5" customHeight="1">
      <c r="A15" s="76" t="s">
        <v>446</v>
      </c>
      <c r="B15" s="57" t="s">
        <v>12</v>
      </c>
      <c r="C15" s="96" t="s">
        <v>293</v>
      </c>
      <c r="D15" s="60" t="s">
        <v>167</v>
      </c>
      <c r="E15" s="60">
        <v>1994</v>
      </c>
      <c r="F15" s="60">
        <v>6</v>
      </c>
      <c r="G15" s="60"/>
      <c r="H15" s="60"/>
      <c r="I15" s="60"/>
      <c r="J15" s="60"/>
      <c r="K15" s="60">
        <v>15</v>
      </c>
      <c r="L15" s="60"/>
      <c r="M15" s="60"/>
      <c r="N15" s="60"/>
      <c r="O15" s="85"/>
      <c r="P15" s="114">
        <f t="shared" si="0"/>
        <v>21</v>
      </c>
      <c r="Q15" s="115">
        <f t="shared" si="1"/>
        <v>21</v>
      </c>
      <c r="R15" s="60">
        <f t="shared" si="2"/>
        <v>2</v>
      </c>
      <c r="S15" s="86">
        <f t="shared" si="3"/>
        <v>2</v>
      </c>
      <c r="T15" s="98">
        <f t="shared" si="4"/>
        <v>15</v>
      </c>
      <c r="U15" s="98">
        <f t="shared" si="5"/>
        <v>6</v>
      </c>
      <c r="V15" s="98" t="e">
        <f t="shared" si="6"/>
        <v>#NUM!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80"/>
    </row>
    <row r="16" spans="1:39" ht="13.5" customHeight="1">
      <c r="A16" s="76" t="s">
        <v>599</v>
      </c>
      <c r="B16" s="67" t="s">
        <v>26</v>
      </c>
      <c r="C16" s="67" t="s">
        <v>210</v>
      </c>
      <c r="D16" s="60" t="s">
        <v>230</v>
      </c>
      <c r="E16" s="60">
        <v>1994</v>
      </c>
      <c r="F16" s="60">
        <v>15</v>
      </c>
      <c r="G16" s="60"/>
      <c r="H16" s="60"/>
      <c r="I16" s="60"/>
      <c r="J16" s="60"/>
      <c r="K16" s="60"/>
      <c r="L16" s="60"/>
      <c r="M16" s="60"/>
      <c r="N16" s="60"/>
      <c r="O16" s="85"/>
      <c r="P16" s="114">
        <f t="shared" si="0"/>
        <v>15</v>
      </c>
      <c r="Q16" s="115">
        <f t="shared" si="1"/>
        <v>15</v>
      </c>
      <c r="R16" s="60">
        <f t="shared" si="2"/>
        <v>1</v>
      </c>
      <c r="S16" s="86">
        <f t="shared" si="3"/>
        <v>1</v>
      </c>
      <c r="T16" s="98">
        <f t="shared" si="4"/>
        <v>15</v>
      </c>
      <c r="U16" s="98" t="e">
        <f t="shared" si="5"/>
        <v>#NUM!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80"/>
    </row>
    <row r="17" spans="1:39" ht="13.5" customHeight="1">
      <c r="A17" s="76" t="s">
        <v>600</v>
      </c>
      <c r="B17" s="131" t="s">
        <v>15</v>
      </c>
      <c r="C17" s="131" t="s">
        <v>530</v>
      </c>
      <c r="D17" s="59" t="s">
        <v>529</v>
      </c>
      <c r="E17" s="59">
        <v>1994</v>
      </c>
      <c r="F17" s="59"/>
      <c r="G17" s="59"/>
      <c r="H17" s="59"/>
      <c r="I17" s="59"/>
      <c r="J17" s="59"/>
      <c r="K17" s="59"/>
      <c r="L17" s="59"/>
      <c r="M17" s="59">
        <v>15</v>
      </c>
      <c r="N17" s="59"/>
      <c r="O17" s="186"/>
      <c r="P17" s="114">
        <f t="shared" si="0"/>
        <v>15</v>
      </c>
      <c r="Q17" s="115">
        <f t="shared" si="1"/>
        <v>15</v>
      </c>
      <c r="R17" s="60">
        <f t="shared" si="2"/>
        <v>1</v>
      </c>
      <c r="S17" s="86">
        <f t="shared" si="3"/>
        <v>1</v>
      </c>
      <c r="T17" s="98">
        <f t="shared" si="4"/>
        <v>15</v>
      </c>
      <c r="U17" s="98" t="e">
        <f t="shared" si="5"/>
        <v>#NUM!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80"/>
    </row>
    <row r="18" spans="1:39" ht="13.5" customHeight="1">
      <c r="A18" s="76" t="s">
        <v>226</v>
      </c>
      <c r="B18" s="57" t="s">
        <v>11</v>
      </c>
      <c r="C18" s="57" t="s">
        <v>198</v>
      </c>
      <c r="D18" s="60" t="s">
        <v>92</v>
      </c>
      <c r="E18" s="60">
        <v>1995</v>
      </c>
      <c r="F18" s="60"/>
      <c r="G18" s="60"/>
      <c r="H18" s="60"/>
      <c r="I18" s="60"/>
      <c r="J18" s="60">
        <v>14</v>
      </c>
      <c r="K18" s="60"/>
      <c r="L18" s="60"/>
      <c r="M18" s="60"/>
      <c r="N18" s="60"/>
      <c r="O18" s="85"/>
      <c r="P18" s="114">
        <f t="shared" si="0"/>
        <v>14</v>
      </c>
      <c r="Q18" s="115">
        <f t="shared" si="1"/>
        <v>14</v>
      </c>
      <c r="R18" s="60">
        <f t="shared" si="2"/>
        <v>1</v>
      </c>
      <c r="S18" s="86">
        <f t="shared" si="3"/>
        <v>1</v>
      </c>
      <c r="T18" s="98">
        <f t="shared" si="4"/>
        <v>14</v>
      </c>
      <c r="U18" s="98" t="e">
        <f t="shared" si="5"/>
        <v>#NUM!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80"/>
    </row>
    <row r="19" spans="1:39" ht="13.5" customHeight="1">
      <c r="A19" s="76" t="s">
        <v>219</v>
      </c>
      <c r="B19" s="57" t="s">
        <v>279</v>
      </c>
      <c r="C19" s="57" t="s">
        <v>322</v>
      </c>
      <c r="D19" s="60" t="s">
        <v>57</v>
      </c>
      <c r="E19" s="60">
        <v>1995</v>
      </c>
      <c r="F19" s="60"/>
      <c r="G19" s="60"/>
      <c r="H19" s="60"/>
      <c r="I19" s="60"/>
      <c r="J19" s="60"/>
      <c r="K19" s="60">
        <v>13</v>
      </c>
      <c r="L19" s="60"/>
      <c r="M19" s="60"/>
      <c r="N19" s="60"/>
      <c r="O19" s="85"/>
      <c r="P19" s="114">
        <f t="shared" si="0"/>
        <v>13</v>
      </c>
      <c r="Q19" s="115">
        <f t="shared" si="1"/>
        <v>13</v>
      </c>
      <c r="R19" s="60">
        <f t="shared" si="2"/>
        <v>1</v>
      </c>
      <c r="S19" s="86">
        <f t="shared" si="3"/>
        <v>1</v>
      </c>
      <c r="T19" s="98">
        <f t="shared" si="4"/>
        <v>13</v>
      </c>
      <c r="U19" s="98" t="e">
        <f t="shared" si="5"/>
        <v>#NUM!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13.5" customHeight="1">
      <c r="A20" s="76" t="s">
        <v>224</v>
      </c>
      <c r="B20" s="57" t="s">
        <v>45</v>
      </c>
      <c r="C20" s="57" t="s">
        <v>337</v>
      </c>
      <c r="D20" s="60" t="s">
        <v>51</v>
      </c>
      <c r="E20" s="60">
        <v>1994</v>
      </c>
      <c r="F20" s="60">
        <v>11</v>
      </c>
      <c r="G20" s="60"/>
      <c r="H20" s="60"/>
      <c r="I20" s="60"/>
      <c r="J20" s="60"/>
      <c r="K20" s="60"/>
      <c r="L20" s="60"/>
      <c r="M20" s="60"/>
      <c r="N20" s="60"/>
      <c r="O20" s="85"/>
      <c r="P20" s="114">
        <f t="shared" si="0"/>
        <v>11</v>
      </c>
      <c r="Q20" s="115">
        <f t="shared" si="1"/>
        <v>11</v>
      </c>
      <c r="R20" s="60">
        <f t="shared" si="2"/>
        <v>1</v>
      </c>
      <c r="S20" s="86">
        <f t="shared" si="3"/>
        <v>1</v>
      </c>
      <c r="T20" s="98">
        <f t="shared" si="4"/>
        <v>11</v>
      </c>
      <c r="U20" s="98" t="e">
        <f t="shared" si="5"/>
        <v>#NUM!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ht="13.5" customHeight="1">
      <c r="A21" s="76" t="s">
        <v>239</v>
      </c>
      <c r="B21" s="67" t="s">
        <v>394</v>
      </c>
      <c r="C21" s="67" t="s">
        <v>326</v>
      </c>
      <c r="D21" s="60" t="s">
        <v>286</v>
      </c>
      <c r="E21" s="60">
        <v>1994</v>
      </c>
      <c r="F21" s="60">
        <v>10</v>
      </c>
      <c r="G21" s="60"/>
      <c r="H21" s="60"/>
      <c r="I21" s="60"/>
      <c r="J21" s="60"/>
      <c r="K21" s="60"/>
      <c r="L21" s="60"/>
      <c r="M21" s="60"/>
      <c r="N21" s="60"/>
      <c r="O21" s="85"/>
      <c r="P21" s="114">
        <f t="shared" si="0"/>
        <v>10</v>
      </c>
      <c r="Q21" s="115">
        <f t="shared" si="1"/>
        <v>10</v>
      </c>
      <c r="R21" s="60">
        <f t="shared" si="2"/>
        <v>1</v>
      </c>
      <c r="S21" s="86">
        <f t="shared" si="3"/>
        <v>1</v>
      </c>
      <c r="T21" s="98">
        <f t="shared" si="4"/>
        <v>10</v>
      </c>
      <c r="U21" s="98" t="e">
        <f t="shared" si="5"/>
        <v>#NUM!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ht="13.5" customHeight="1">
      <c r="A22" s="76" t="s">
        <v>232</v>
      </c>
      <c r="B22" s="67" t="s">
        <v>314</v>
      </c>
      <c r="C22" s="67" t="s">
        <v>396</v>
      </c>
      <c r="D22" s="60" t="s">
        <v>167</v>
      </c>
      <c r="E22" s="60">
        <v>1994</v>
      </c>
      <c r="F22" s="60">
        <v>8</v>
      </c>
      <c r="G22" s="60"/>
      <c r="H22" s="60"/>
      <c r="I22" s="60"/>
      <c r="J22" s="60"/>
      <c r="K22" s="60"/>
      <c r="L22" s="60"/>
      <c r="M22" s="60"/>
      <c r="N22" s="60"/>
      <c r="O22" s="85"/>
      <c r="P22" s="114">
        <f t="shared" si="0"/>
        <v>8</v>
      </c>
      <c r="Q22" s="115">
        <f t="shared" si="1"/>
        <v>8</v>
      </c>
      <c r="R22" s="60">
        <f t="shared" si="2"/>
        <v>1</v>
      </c>
      <c r="S22" s="86">
        <f t="shared" si="3"/>
        <v>1</v>
      </c>
      <c r="T22" s="98">
        <f t="shared" si="4"/>
        <v>8</v>
      </c>
      <c r="U22" s="98" t="e">
        <f t="shared" si="5"/>
        <v>#NUM!</v>
      </c>
      <c r="V22" s="98" t="e">
        <f t="shared" si="6"/>
        <v>#NUM!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3.5" customHeight="1">
      <c r="A23" s="76" t="s">
        <v>240</v>
      </c>
      <c r="B23" s="57" t="s">
        <v>15</v>
      </c>
      <c r="C23" s="57" t="s">
        <v>201</v>
      </c>
      <c r="D23" s="60" t="s">
        <v>92</v>
      </c>
      <c r="E23" s="60">
        <v>1995</v>
      </c>
      <c r="F23" s="60"/>
      <c r="G23" s="60"/>
      <c r="H23" s="60"/>
      <c r="I23" s="60"/>
      <c r="J23" s="60">
        <v>8</v>
      </c>
      <c r="K23" s="60"/>
      <c r="L23" s="60"/>
      <c r="M23" s="60"/>
      <c r="N23" s="60"/>
      <c r="O23" s="85"/>
      <c r="P23" s="114">
        <f t="shared" si="0"/>
        <v>8</v>
      </c>
      <c r="Q23" s="115">
        <f t="shared" si="1"/>
        <v>8</v>
      </c>
      <c r="R23" s="60">
        <f t="shared" si="2"/>
        <v>1</v>
      </c>
      <c r="S23" s="86">
        <f t="shared" si="3"/>
        <v>1</v>
      </c>
      <c r="T23" s="98">
        <f t="shared" si="4"/>
        <v>8</v>
      </c>
      <c r="U23" s="98" t="e">
        <f t="shared" si="5"/>
        <v>#NUM!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3.5" customHeight="1">
      <c r="A24" s="76" t="s">
        <v>241</v>
      </c>
      <c r="B24" s="56"/>
      <c r="C24" s="56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151"/>
      <c r="P24" s="114">
        <f t="shared" si="0"/>
        <v>0</v>
      </c>
      <c r="Q24" s="115">
        <f t="shared" si="1"/>
        <v>0</v>
      </c>
      <c r="R24" s="60">
        <f t="shared" si="2"/>
        <v>0</v>
      </c>
      <c r="S24" s="86">
        <f t="shared" si="3"/>
        <v>0</v>
      </c>
      <c r="T24" s="98" t="e">
        <f t="shared" si="4"/>
        <v>#NUM!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13.5" customHeight="1">
      <c r="A25" s="76" t="s">
        <v>242</v>
      </c>
      <c r="B25" s="57"/>
      <c r="C25" s="57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85"/>
      <c r="P25" s="114">
        <f t="shared" si="0"/>
        <v>0</v>
      </c>
      <c r="Q25" s="115">
        <f t="shared" si="1"/>
        <v>0</v>
      </c>
      <c r="R25" s="60">
        <f t="shared" si="2"/>
        <v>0</v>
      </c>
      <c r="S25" s="86">
        <f t="shared" si="3"/>
        <v>0</v>
      </c>
      <c r="T25" s="98" t="e">
        <f t="shared" si="4"/>
        <v>#NUM!</v>
      </c>
      <c r="U25" s="98" t="e">
        <f t="shared" si="5"/>
        <v>#NUM!</v>
      </c>
      <c r="V25" s="98" t="e">
        <f t="shared" si="6"/>
        <v>#NUM!</v>
      </c>
      <c r="W25" s="98" t="e">
        <f t="shared" si="7"/>
        <v>#NUM!</v>
      </c>
      <c r="X25" s="98" t="e">
        <f t="shared" si="8"/>
        <v>#NUM!</v>
      </c>
      <c r="Y25" s="98" t="e">
        <f t="shared" si="9"/>
        <v>#NUM!</v>
      </c>
      <c r="Z25" s="98" t="e">
        <f t="shared" si="10"/>
        <v>#NUM!</v>
      </c>
      <c r="AA25" s="98" t="e">
        <f t="shared" si="11"/>
        <v>#NUM!</v>
      </c>
      <c r="AB25" s="98" t="e">
        <f t="shared" si="12"/>
        <v>#NUM!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ht="13.5" customHeight="1">
      <c r="A26" s="76" t="s">
        <v>243</v>
      </c>
      <c r="B26" s="57"/>
      <c r="C26" s="57"/>
      <c r="D26" s="60"/>
      <c r="E26" s="60"/>
      <c r="F26" s="60"/>
      <c r="G26" s="60"/>
      <c r="H26" s="60"/>
      <c r="I26" s="59"/>
      <c r="J26" s="59"/>
      <c r="K26" s="59"/>
      <c r="L26" s="59"/>
      <c r="M26" s="59"/>
      <c r="N26" s="59"/>
      <c r="O26" s="59"/>
      <c r="P26" s="114">
        <f t="shared" si="0"/>
        <v>0</v>
      </c>
      <c r="Q26" s="115">
        <f t="shared" si="1"/>
        <v>0</v>
      </c>
      <c r="R26" s="60">
        <f t="shared" si="2"/>
        <v>0</v>
      </c>
      <c r="S26" s="86">
        <f t="shared" si="3"/>
        <v>0</v>
      </c>
      <c r="T26" s="98" t="e">
        <f t="shared" si="4"/>
        <v>#NUM!</v>
      </c>
      <c r="U26" s="98" t="e">
        <f t="shared" si="5"/>
        <v>#NUM!</v>
      </c>
      <c r="V26" s="98" t="e">
        <f t="shared" si="6"/>
        <v>#NUM!</v>
      </c>
      <c r="W26" s="98" t="e">
        <f t="shared" si="7"/>
        <v>#NUM!</v>
      </c>
      <c r="X26" s="98" t="e">
        <f t="shared" si="8"/>
        <v>#NUM!</v>
      </c>
      <c r="Y26" s="98" t="e">
        <f t="shared" si="9"/>
        <v>#NUM!</v>
      </c>
      <c r="Z26" s="98" t="e">
        <f t="shared" si="10"/>
        <v>#NUM!</v>
      </c>
      <c r="AA26" s="98" t="e">
        <f t="shared" si="11"/>
        <v>#NUM!</v>
      </c>
      <c r="AB26" s="98" t="e">
        <f t="shared" si="12"/>
        <v>#NUM!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ht="13.5" customHeight="1">
      <c r="A27" s="76" t="s">
        <v>244</v>
      </c>
      <c r="B27" s="56"/>
      <c r="C27" s="56"/>
      <c r="D27" s="58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14">
        <f t="shared" si="0"/>
        <v>0</v>
      </c>
      <c r="Q27" s="115">
        <f t="shared" si="1"/>
        <v>0</v>
      </c>
      <c r="R27" s="60">
        <f t="shared" si="2"/>
        <v>0</v>
      </c>
      <c r="S27" s="86">
        <f t="shared" si="3"/>
        <v>0</v>
      </c>
      <c r="T27" s="98" t="e">
        <f t="shared" si="4"/>
        <v>#NUM!</v>
      </c>
      <c r="U27" s="98" t="e">
        <f t="shared" si="5"/>
        <v>#NUM!</v>
      </c>
      <c r="V27" s="98" t="e">
        <f t="shared" si="6"/>
        <v>#NUM!</v>
      </c>
      <c r="W27" s="98" t="e">
        <f t="shared" si="7"/>
        <v>#NUM!</v>
      </c>
      <c r="X27" s="98" t="e">
        <f t="shared" si="8"/>
        <v>#NUM!</v>
      </c>
      <c r="Y27" s="98" t="e">
        <f t="shared" si="9"/>
        <v>#NUM!</v>
      </c>
      <c r="Z27" s="98" t="e">
        <f t="shared" si="10"/>
        <v>#NUM!</v>
      </c>
      <c r="AA27" s="98" t="e">
        <f t="shared" si="11"/>
        <v>#NUM!</v>
      </c>
      <c r="AB27" s="98" t="e">
        <f t="shared" si="12"/>
        <v>#NUM!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3.5" customHeight="1">
      <c r="A28" s="76" t="s">
        <v>245</v>
      </c>
      <c r="B28" s="56"/>
      <c r="C28" s="5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14">
        <f t="shared" si="0"/>
        <v>0</v>
      </c>
      <c r="Q28" s="115">
        <f t="shared" si="1"/>
        <v>0</v>
      </c>
      <c r="R28" s="60">
        <f t="shared" si="2"/>
        <v>0</v>
      </c>
      <c r="S28" s="86">
        <f t="shared" si="3"/>
        <v>0</v>
      </c>
      <c r="T28" s="98" t="e">
        <f t="shared" si="4"/>
        <v>#NUM!</v>
      </c>
      <c r="U28" s="98" t="e">
        <f t="shared" si="5"/>
        <v>#NUM!</v>
      </c>
      <c r="V28" s="98" t="e">
        <f t="shared" si="6"/>
        <v>#NUM!</v>
      </c>
      <c r="W28" s="98" t="e">
        <f t="shared" si="7"/>
        <v>#NUM!</v>
      </c>
      <c r="X28" s="98" t="e">
        <f t="shared" si="8"/>
        <v>#NUM!</v>
      </c>
      <c r="Y28" s="98" t="e">
        <f t="shared" si="9"/>
        <v>#NUM!</v>
      </c>
      <c r="Z28" s="98" t="e">
        <f t="shared" si="10"/>
        <v>#NUM!</v>
      </c>
      <c r="AA28" s="98" t="e">
        <f t="shared" si="11"/>
        <v>#NUM!</v>
      </c>
      <c r="AB28" s="98" t="e">
        <f t="shared" si="12"/>
        <v>#NUM!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ht="13.5" customHeight="1">
      <c r="A29" s="76" t="s">
        <v>246</v>
      </c>
      <c r="B29" s="57"/>
      <c r="C29" s="57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114">
        <f t="shared" si="0"/>
        <v>0</v>
      </c>
      <c r="Q29" s="115">
        <f t="shared" si="1"/>
        <v>0</v>
      </c>
      <c r="R29" s="60">
        <f t="shared" si="2"/>
        <v>0</v>
      </c>
      <c r="S29" s="86">
        <f t="shared" si="3"/>
        <v>0</v>
      </c>
      <c r="T29" s="98" t="e">
        <f t="shared" si="4"/>
        <v>#NUM!</v>
      </c>
      <c r="U29" s="98" t="e">
        <f t="shared" si="5"/>
        <v>#NUM!</v>
      </c>
      <c r="V29" s="98" t="e">
        <f t="shared" si="6"/>
        <v>#NUM!</v>
      </c>
      <c r="W29" s="98" t="e">
        <f t="shared" si="7"/>
        <v>#NUM!</v>
      </c>
      <c r="X29" s="98" t="e">
        <f t="shared" si="8"/>
        <v>#NUM!</v>
      </c>
      <c r="Y29" s="98" t="e">
        <f t="shared" si="9"/>
        <v>#NUM!</v>
      </c>
      <c r="Z29" s="98" t="e">
        <f t="shared" si="10"/>
        <v>#NUM!</v>
      </c>
      <c r="AA29" s="98" t="e">
        <f t="shared" si="11"/>
        <v>#NUM!</v>
      </c>
      <c r="AB29" s="98" t="e">
        <f t="shared" si="12"/>
        <v>#NUM!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ht="13.5" customHeight="1">
      <c r="A30" s="76" t="s">
        <v>247</v>
      </c>
      <c r="B30" s="56"/>
      <c r="C30" s="87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114">
        <f t="shared" si="0"/>
        <v>0</v>
      </c>
      <c r="Q30" s="115">
        <f t="shared" si="1"/>
        <v>0</v>
      </c>
      <c r="R30" s="60">
        <f t="shared" si="2"/>
        <v>0</v>
      </c>
      <c r="S30" s="86">
        <f t="shared" si="3"/>
        <v>0</v>
      </c>
      <c r="T30" s="98" t="e">
        <f t="shared" si="4"/>
        <v>#NUM!</v>
      </c>
      <c r="U30" s="98" t="e">
        <f t="shared" si="5"/>
        <v>#NUM!</v>
      </c>
      <c r="V30" s="98" t="e">
        <f t="shared" si="6"/>
        <v>#NUM!</v>
      </c>
      <c r="W30" s="98" t="e">
        <f t="shared" si="7"/>
        <v>#NUM!</v>
      </c>
      <c r="X30" s="98" t="e">
        <f t="shared" si="8"/>
        <v>#NUM!</v>
      </c>
      <c r="Y30" s="98" t="e">
        <f t="shared" si="9"/>
        <v>#NUM!</v>
      </c>
      <c r="Z30" s="98" t="e">
        <f t="shared" si="10"/>
        <v>#NUM!</v>
      </c>
      <c r="AA30" s="98" t="e">
        <f t="shared" si="11"/>
        <v>#NUM!</v>
      </c>
      <c r="AB30" s="98" t="e">
        <f t="shared" si="12"/>
        <v>#NUM!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ht="13.5" customHeight="1">
      <c r="A31" s="76" t="s">
        <v>248</v>
      </c>
      <c r="B31" s="56"/>
      <c r="C31" s="56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17"/>
      <c r="P31" s="114">
        <f t="shared" si="0"/>
        <v>0</v>
      </c>
      <c r="Q31" s="115">
        <f t="shared" si="1"/>
        <v>0</v>
      </c>
      <c r="R31" s="60">
        <f t="shared" si="2"/>
        <v>0</v>
      </c>
      <c r="S31" s="86">
        <f t="shared" si="3"/>
        <v>0</v>
      </c>
      <c r="T31" s="98" t="e">
        <f t="shared" si="4"/>
        <v>#NUM!</v>
      </c>
      <c r="U31" s="98" t="e">
        <f t="shared" si="5"/>
        <v>#NUM!</v>
      </c>
      <c r="V31" s="98" t="e">
        <f t="shared" si="6"/>
        <v>#NUM!</v>
      </c>
      <c r="W31" s="98" t="e">
        <f t="shared" si="7"/>
        <v>#NUM!</v>
      </c>
      <c r="X31" s="98" t="e">
        <f t="shared" si="8"/>
        <v>#NUM!</v>
      </c>
      <c r="Y31" s="98" t="e">
        <f t="shared" si="9"/>
        <v>#NUM!</v>
      </c>
      <c r="Z31" s="98" t="e">
        <f t="shared" si="10"/>
        <v>#NUM!</v>
      </c>
      <c r="AA31" s="98" t="e">
        <f t="shared" si="11"/>
        <v>#NUM!</v>
      </c>
      <c r="AB31" s="98" t="e">
        <f t="shared" si="12"/>
        <v>#NUM!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ht="13.5" customHeight="1">
      <c r="A32" s="76" t="s">
        <v>249</v>
      </c>
      <c r="B32" s="57"/>
      <c r="C32" s="57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117"/>
      <c r="P32" s="114">
        <f t="shared" si="0"/>
        <v>0</v>
      </c>
      <c r="Q32" s="115">
        <f t="shared" si="1"/>
        <v>0</v>
      </c>
      <c r="R32" s="60">
        <f t="shared" si="2"/>
        <v>0</v>
      </c>
      <c r="S32" s="86">
        <f t="shared" si="3"/>
        <v>0</v>
      </c>
      <c r="T32" s="98" t="e">
        <f t="shared" si="4"/>
        <v>#NUM!</v>
      </c>
      <c r="U32" s="98" t="e">
        <f t="shared" si="5"/>
        <v>#NUM!</v>
      </c>
      <c r="V32" s="98" t="e">
        <f t="shared" si="6"/>
        <v>#NUM!</v>
      </c>
      <c r="W32" s="98" t="e">
        <f t="shared" si="7"/>
        <v>#NUM!</v>
      </c>
      <c r="X32" s="98" t="e">
        <f t="shared" si="8"/>
        <v>#NUM!</v>
      </c>
      <c r="Y32" s="98" t="e">
        <f t="shared" si="9"/>
        <v>#NUM!</v>
      </c>
      <c r="Z32" s="98" t="e">
        <f t="shared" si="10"/>
        <v>#NUM!</v>
      </c>
      <c r="AA32" s="98" t="e">
        <f t="shared" si="11"/>
        <v>#NUM!</v>
      </c>
      <c r="AB32" s="98" t="e">
        <f t="shared" si="12"/>
        <v>#NUM!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3.5" customHeight="1">
      <c r="A33" s="76" t="s">
        <v>250</v>
      </c>
      <c r="B33" s="56"/>
      <c r="C33" s="56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17"/>
      <c r="P33" s="114">
        <f t="shared" si="0"/>
        <v>0</v>
      </c>
      <c r="Q33" s="115">
        <f t="shared" si="1"/>
        <v>0</v>
      </c>
      <c r="R33" s="60">
        <f t="shared" si="2"/>
        <v>0</v>
      </c>
      <c r="S33" s="86">
        <f t="shared" si="3"/>
        <v>0</v>
      </c>
      <c r="T33" s="98" t="e">
        <f t="shared" si="4"/>
        <v>#NUM!</v>
      </c>
      <c r="U33" s="98" t="e">
        <f t="shared" si="5"/>
        <v>#NUM!</v>
      </c>
      <c r="V33" s="98" t="e">
        <f t="shared" si="6"/>
        <v>#NUM!</v>
      </c>
      <c r="W33" s="98" t="e">
        <f t="shared" si="7"/>
        <v>#NUM!</v>
      </c>
      <c r="X33" s="98" t="e">
        <f t="shared" si="8"/>
        <v>#NUM!</v>
      </c>
      <c r="Y33" s="98" t="e">
        <f t="shared" si="9"/>
        <v>#NUM!</v>
      </c>
      <c r="Z33" s="98" t="e">
        <f t="shared" si="10"/>
        <v>#NUM!</v>
      </c>
      <c r="AA33" s="98" t="e">
        <f t="shared" si="11"/>
        <v>#NUM!</v>
      </c>
      <c r="AB33" s="98" t="e">
        <f t="shared" si="12"/>
        <v>#NUM!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12.75">
      <c r="A34" s="76" t="s">
        <v>251</v>
      </c>
      <c r="B34" s="56"/>
      <c r="C34" s="56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27"/>
      <c r="P34" s="114">
        <f t="shared" si="0"/>
        <v>0</v>
      </c>
      <c r="Q34" s="115">
        <f t="shared" si="1"/>
        <v>0</v>
      </c>
      <c r="R34" s="60">
        <f t="shared" si="2"/>
        <v>0</v>
      </c>
      <c r="S34" s="86">
        <f t="shared" si="3"/>
        <v>0</v>
      </c>
      <c r="T34" s="98" t="e">
        <f t="shared" si="4"/>
        <v>#NUM!</v>
      </c>
      <c r="U34" s="98" t="e">
        <f t="shared" si="5"/>
        <v>#NUM!</v>
      </c>
      <c r="V34" s="98" t="e">
        <f t="shared" si="6"/>
        <v>#NUM!</v>
      </c>
      <c r="W34" s="98" t="e">
        <f t="shared" si="7"/>
        <v>#NUM!</v>
      </c>
      <c r="X34" s="98" t="e">
        <f t="shared" si="8"/>
        <v>#NUM!</v>
      </c>
      <c r="Y34" s="98" t="e">
        <f t="shared" si="9"/>
        <v>#NUM!</v>
      </c>
      <c r="Z34" s="98" t="e">
        <f t="shared" si="10"/>
        <v>#NUM!</v>
      </c>
      <c r="AA34" s="98" t="e">
        <f t="shared" si="11"/>
        <v>#NUM!</v>
      </c>
      <c r="AB34" s="98" t="e">
        <f t="shared" si="12"/>
        <v>#NUM!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ht="12.75">
      <c r="A35" s="76" t="s">
        <v>252</v>
      </c>
      <c r="B35" s="57"/>
      <c r="C35" s="57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27"/>
      <c r="P35" s="114">
        <f t="shared" si="0"/>
        <v>0</v>
      </c>
      <c r="Q35" s="115">
        <f t="shared" si="1"/>
        <v>0</v>
      </c>
      <c r="R35" s="60">
        <f t="shared" si="2"/>
        <v>0</v>
      </c>
      <c r="S35" s="86">
        <f t="shared" si="3"/>
        <v>0</v>
      </c>
      <c r="T35" s="98" t="e">
        <f t="shared" si="4"/>
        <v>#NUM!</v>
      </c>
      <c r="U35" s="98" t="e">
        <f t="shared" si="5"/>
        <v>#NUM!</v>
      </c>
      <c r="V35" s="98" t="e">
        <f t="shared" si="6"/>
        <v>#NUM!</v>
      </c>
      <c r="W35" s="98" t="e">
        <f t="shared" si="7"/>
        <v>#NUM!</v>
      </c>
      <c r="X35" s="98" t="e">
        <f t="shared" si="8"/>
        <v>#NUM!</v>
      </c>
      <c r="Y35" s="98" t="e">
        <f t="shared" si="9"/>
        <v>#NUM!</v>
      </c>
      <c r="Z35" s="98" t="e">
        <f t="shared" si="10"/>
        <v>#NUM!</v>
      </c>
      <c r="AA35" s="98" t="e">
        <f t="shared" si="11"/>
        <v>#NUM!</v>
      </c>
      <c r="AB35" s="98" t="e">
        <f t="shared" si="12"/>
        <v>#NUM!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ht="12.75">
      <c r="A36" s="76" t="s">
        <v>253</v>
      </c>
      <c r="B36" s="57"/>
      <c r="C36" s="57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7"/>
      <c r="P36" s="114">
        <f t="shared" si="0"/>
        <v>0</v>
      </c>
      <c r="Q36" s="115">
        <f t="shared" si="1"/>
        <v>0</v>
      </c>
      <c r="R36" s="60">
        <f t="shared" si="2"/>
        <v>0</v>
      </c>
      <c r="S36" s="86">
        <f t="shared" si="3"/>
        <v>0</v>
      </c>
      <c r="T36" s="98" t="e">
        <f t="shared" si="4"/>
        <v>#NUM!</v>
      </c>
      <c r="U36" s="98" t="e">
        <f t="shared" si="5"/>
        <v>#NUM!</v>
      </c>
      <c r="V36" s="98" t="e">
        <f t="shared" si="6"/>
        <v>#NUM!</v>
      </c>
      <c r="W36" s="98" t="e">
        <f t="shared" si="7"/>
        <v>#NUM!</v>
      </c>
      <c r="X36" s="98" t="e">
        <f t="shared" si="8"/>
        <v>#NUM!</v>
      </c>
      <c r="Y36" s="98" t="e">
        <f t="shared" si="9"/>
        <v>#NUM!</v>
      </c>
      <c r="Z36" s="98" t="e">
        <f t="shared" si="10"/>
        <v>#NUM!</v>
      </c>
      <c r="AA36" s="98" t="e">
        <f t="shared" si="11"/>
        <v>#NUM!</v>
      </c>
      <c r="AB36" s="98" t="e">
        <f t="shared" si="12"/>
        <v>#NUM!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ht="12.75">
      <c r="A37" s="76" t="s">
        <v>254</v>
      </c>
      <c r="B37" s="57"/>
      <c r="C37" s="5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27"/>
      <c r="P37" s="114">
        <f t="shared" si="0"/>
        <v>0</v>
      </c>
      <c r="Q37" s="115">
        <f t="shared" si="1"/>
        <v>0</v>
      </c>
      <c r="R37" s="60">
        <f t="shared" si="2"/>
        <v>0</v>
      </c>
      <c r="S37" s="86">
        <f t="shared" si="3"/>
        <v>0</v>
      </c>
      <c r="T37" s="98" t="e">
        <f t="shared" si="4"/>
        <v>#NUM!</v>
      </c>
      <c r="U37" s="98" t="e">
        <f t="shared" si="5"/>
        <v>#NUM!</v>
      </c>
      <c r="V37" s="98" t="e">
        <f t="shared" si="6"/>
        <v>#NUM!</v>
      </c>
      <c r="W37" s="98" t="e">
        <f t="shared" si="7"/>
        <v>#NUM!</v>
      </c>
      <c r="X37" s="98" t="e">
        <f t="shared" si="8"/>
        <v>#NUM!</v>
      </c>
      <c r="Y37" s="98" t="e">
        <f t="shared" si="9"/>
        <v>#NUM!</v>
      </c>
      <c r="Z37" s="98" t="e">
        <f t="shared" si="10"/>
        <v>#NUM!</v>
      </c>
      <c r="AA37" s="98" t="e">
        <f t="shared" si="11"/>
        <v>#NUM!</v>
      </c>
      <c r="AB37" s="98" t="e">
        <f t="shared" si="12"/>
        <v>#NUM!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ht="12.75">
      <c r="A38" s="76" t="s">
        <v>255</v>
      </c>
      <c r="B38" s="57"/>
      <c r="C38" s="57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27"/>
      <c r="P38" s="114">
        <f t="shared" si="0"/>
        <v>0</v>
      </c>
      <c r="Q38" s="115">
        <f t="shared" si="1"/>
        <v>0</v>
      </c>
      <c r="R38" s="60">
        <f t="shared" si="2"/>
        <v>0</v>
      </c>
      <c r="S38" s="86">
        <f t="shared" si="3"/>
        <v>0</v>
      </c>
      <c r="T38" s="98" t="e">
        <f t="shared" si="4"/>
        <v>#NUM!</v>
      </c>
      <c r="U38" s="98" t="e">
        <f t="shared" si="5"/>
        <v>#NUM!</v>
      </c>
      <c r="V38" s="98" t="e">
        <f t="shared" si="6"/>
        <v>#NUM!</v>
      </c>
      <c r="W38" s="98" t="e">
        <f t="shared" si="7"/>
        <v>#NUM!</v>
      </c>
      <c r="X38" s="98" t="e">
        <f t="shared" si="8"/>
        <v>#NUM!</v>
      </c>
      <c r="Y38" s="98" t="e">
        <f t="shared" si="9"/>
        <v>#NUM!</v>
      </c>
      <c r="Z38" s="98" t="e">
        <f t="shared" si="10"/>
        <v>#NUM!</v>
      </c>
      <c r="AA38" s="98" t="e">
        <f t="shared" si="11"/>
        <v>#NUM!</v>
      </c>
      <c r="AB38" s="98" t="e">
        <f t="shared" si="12"/>
        <v>#NUM!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ht="12.75">
      <c r="A39" s="76" t="s">
        <v>256</v>
      </c>
      <c r="B39" s="57"/>
      <c r="C39" s="57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27"/>
      <c r="P39" s="114">
        <f t="shared" si="0"/>
        <v>0</v>
      </c>
      <c r="Q39" s="115">
        <f t="shared" si="1"/>
        <v>0</v>
      </c>
      <c r="R39" s="60">
        <f t="shared" si="2"/>
        <v>0</v>
      </c>
      <c r="S39" s="86">
        <f t="shared" si="3"/>
        <v>0</v>
      </c>
      <c r="T39" s="98" t="e">
        <f t="shared" si="4"/>
        <v>#NUM!</v>
      </c>
      <c r="U39" s="98" t="e">
        <f t="shared" si="5"/>
        <v>#NUM!</v>
      </c>
      <c r="V39" s="98" t="e">
        <f t="shared" si="6"/>
        <v>#NUM!</v>
      </c>
      <c r="W39" s="98" t="e">
        <f t="shared" si="7"/>
        <v>#NUM!</v>
      </c>
      <c r="X39" s="98" t="e">
        <f t="shared" si="8"/>
        <v>#NUM!</v>
      </c>
      <c r="Y39" s="98" t="e">
        <f t="shared" si="9"/>
        <v>#NUM!</v>
      </c>
      <c r="Z39" s="98" t="e">
        <f t="shared" si="10"/>
        <v>#NUM!</v>
      </c>
      <c r="AA39" s="98" t="e">
        <f t="shared" si="11"/>
        <v>#NUM!</v>
      </c>
      <c r="AB39" s="98" t="e">
        <f t="shared" si="12"/>
        <v>#NUM!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2:39" ht="12.75">
      <c r="B40" s="3"/>
      <c r="C40" s="3"/>
      <c r="N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2.75">
      <c r="B41" s="3"/>
      <c r="C41" s="3"/>
      <c r="N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2.75">
      <c r="B42" s="3"/>
      <c r="C42" s="3"/>
      <c r="N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39" ht="12.75">
      <c r="B43" s="3"/>
      <c r="C43" s="3"/>
      <c r="N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2:39" ht="12.75">
      <c r="B44" s="3"/>
      <c r="C44" s="3"/>
      <c r="N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2.75">
      <c r="B45" s="3"/>
      <c r="C45" s="3"/>
      <c r="N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2.75">
      <c r="B46" s="3"/>
      <c r="C46" s="3"/>
      <c r="N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2:39" ht="12.75">
      <c r="B47" s="3"/>
      <c r="C47" s="3"/>
      <c r="N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2:39" ht="12.75">
      <c r="B48" s="3"/>
      <c r="C48" s="3"/>
      <c r="N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2.75">
      <c r="B49" s="3"/>
      <c r="C49" s="3"/>
      <c r="N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2.75">
      <c r="B50" s="3"/>
      <c r="C50" s="3"/>
      <c r="N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2.75">
      <c r="B51" s="3"/>
      <c r="C51" s="3"/>
      <c r="N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2.75">
      <c r="B52" s="3"/>
      <c r="C52" s="3"/>
      <c r="N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2.75">
      <c r="B53" s="3"/>
      <c r="C53" s="3"/>
      <c r="N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2:39" ht="12.75">
      <c r="B54" s="3"/>
      <c r="C54" s="3"/>
      <c r="N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2:39" ht="12.75">
      <c r="B55" s="3"/>
      <c r="C55" s="3"/>
      <c r="N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2:39" ht="12.75">
      <c r="B56" s="3"/>
      <c r="C56" s="3"/>
      <c r="N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2.75">
      <c r="B57" s="3"/>
      <c r="C57" s="3"/>
      <c r="N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2:39" ht="12.75">
      <c r="B58" s="3"/>
      <c r="C58" s="3"/>
      <c r="N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2:39" ht="12.75">
      <c r="B59" s="3"/>
      <c r="C59" s="3"/>
      <c r="N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2:39" ht="12.75">
      <c r="B60" s="3"/>
      <c r="C60" s="3"/>
      <c r="N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2.75">
      <c r="B61" s="3"/>
      <c r="C61" s="3"/>
      <c r="N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2:39" ht="12.75">
      <c r="B62" s="3"/>
      <c r="C62" s="3"/>
      <c r="N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ht="12.75">
      <c r="B63" s="3"/>
      <c r="C63" s="3"/>
      <c r="N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2:39" ht="12.75">
      <c r="B64" s="3"/>
      <c r="C64" s="3"/>
      <c r="N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2.75">
      <c r="B65" s="3"/>
      <c r="C65" s="3"/>
      <c r="N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2:39" ht="12.75">
      <c r="B66" s="3"/>
      <c r="C66" s="3"/>
      <c r="N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2:39" ht="12.75">
      <c r="B67" s="3"/>
      <c r="C67" s="3"/>
      <c r="N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2:39" ht="12.75">
      <c r="B68" s="3"/>
      <c r="C68" s="3"/>
      <c r="N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39" ht="12.75">
      <c r="B69" s="3"/>
      <c r="C69" s="3"/>
      <c r="N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2:39" ht="12.75">
      <c r="B70" s="3"/>
      <c r="C70" s="3"/>
      <c r="N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ht="12.75">
      <c r="B71" s="3"/>
      <c r="C71" s="3"/>
      <c r="N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ht="12.75">
      <c r="B72" s="3"/>
      <c r="C72" s="3"/>
      <c r="N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ht="12.75">
      <c r="B73" s="3"/>
      <c r="C73" s="3"/>
      <c r="N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ht="12.75">
      <c r="B74" s="3"/>
      <c r="C74" s="3"/>
      <c r="N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2:39" ht="12.75">
      <c r="B75" s="3"/>
      <c r="C75" s="3"/>
      <c r="N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2:39" ht="12.75">
      <c r="B76" s="3"/>
      <c r="C76" s="3"/>
      <c r="N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2:39" ht="12.75">
      <c r="B77" s="3"/>
      <c r="C77" s="3"/>
      <c r="N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2:39" ht="12.75">
      <c r="B78" s="3"/>
      <c r="C78" s="3"/>
      <c r="N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2:39" ht="12.75">
      <c r="B79" s="3"/>
      <c r="C79" s="3"/>
      <c r="N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2:39" ht="12.75">
      <c r="B80" s="3"/>
      <c r="C80" s="3"/>
      <c r="N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2:39" ht="12.75">
      <c r="B81" s="3"/>
      <c r="C81" s="3"/>
      <c r="N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/>
  <mergeCells count="4">
    <mergeCell ref="A1:S1"/>
    <mergeCell ref="A2:S2"/>
    <mergeCell ref="P3:Q3"/>
    <mergeCell ref="R3:S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AP475"/>
  <sheetViews>
    <sheetView zoomScalePageLayoutView="0" workbookViewId="0" topLeftCell="A1">
      <pane xSplit="3" ySplit="4" topLeftCell="D5" activePane="bottomRight" state="frozen"/>
      <selection pane="topLeft" activeCell="AJ37" sqref="AJ37"/>
      <selection pane="topRight" activeCell="AJ37" sqref="AJ37"/>
      <selection pane="bottomLeft" activeCell="AJ37" sqref="AJ37"/>
      <selection pane="bottomRight" activeCell="M8" sqref="M8"/>
    </sheetView>
  </sheetViews>
  <sheetFormatPr defaultColWidth="9.00390625" defaultRowHeight="12.75"/>
  <cols>
    <col min="1" max="1" width="6.125" style="0" customWidth="1"/>
    <col min="2" max="2" width="8.00390625" style="0" bestFit="1" customWidth="1"/>
    <col min="3" max="3" width="12.125" style="0" bestFit="1" customWidth="1"/>
    <col min="4" max="4" width="7.00390625" style="3" bestFit="1" customWidth="1"/>
    <col min="5" max="5" width="7.625" style="3" bestFit="1" customWidth="1"/>
    <col min="6" max="6" width="5.875" style="3" bestFit="1" customWidth="1"/>
    <col min="7" max="7" width="7.625" style="3" customWidth="1"/>
    <col min="8" max="13" width="6.75390625" style="3" customWidth="1"/>
    <col min="14" max="14" width="6.75390625" style="0" customWidth="1"/>
    <col min="15" max="15" width="5.875" style="3" hidden="1" customWidth="1"/>
    <col min="16" max="16" width="6.375" style="0" bestFit="1" customWidth="1"/>
    <col min="17" max="17" width="9.00390625" style="0" bestFit="1" customWidth="1"/>
    <col min="18" max="18" width="6.375" style="0" bestFit="1" customWidth="1"/>
    <col min="20" max="26" width="3.00390625" style="0" hidden="1" customWidth="1"/>
    <col min="27" max="27" width="9.125" style="0" hidden="1" customWidth="1"/>
    <col min="28" max="28" width="2.00390625" style="0" hidden="1" customWidth="1"/>
    <col min="29" max="29" width="0" style="0" hidden="1" customWidth="1"/>
  </cols>
  <sheetData>
    <row r="1" spans="1:19" ht="15.75">
      <c r="A1" s="219" t="str">
        <f>'nejml žákyně 00 - 01'!A1</f>
        <v>Českomoravský pohár v běhu na lyžích - 2010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4.25">
      <c r="A2" s="220" t="s">
        <v>397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20" ht="94.5">
      <c r="A3" s="52"/>
      <c r="B3" s="10"/>
      <c r="C3" s="10"/>
      <c r="D3" s="11"/>
      <c r="E3" s="11"/>
      <c r="F3" s="12" t="str">
        <f>'nejml žákyně 00 - 01'!F3</f>
        <v>Nové Město na Moravě</v>
      </c>
      <c r="G3" s="12" t="str">
        <f>'nejml žákyně 00 - 01'!G3</f>
        <v>Hlinsko</v>
      </c>
      <c r="H3" s="12" t="str">
        <f>'nejml žákyně 00 - 01'!H3</f>
        <v>Svratka</v>
      </c>
      <c r="I3" s="12" t="str">
        <f>'nejml žákyně 00 - 01'!I3</f>
        <v>Česká Třebová</v>
      </c>
      <c r="J3" s="12" t="str">
        <f>'nejml žákyně 00 - 01'!J3</f>
        <v>Nové Město na Moravě</v>
      </c>
      <c r="K3" s="12" t="str">
        <f>'nejml žákyně 00 - 01'!K3</f>
        <v>Letohrad</v>
      </c>
      <c r="L3" s="12" t="str">
        <f>'nejml žákyně 00 - 01'!L3</f>
        <v>Klášterec</v>
      </c>
      <c r="M3" s="13" t="str">
        <f>'nejml žákyně 00 - 01'!M3</f>
        <v>Králíky</v>
      </c>
      <c r="N3" s="13" t="str">
        <f>'nejml žákyně 00 - 01'!N3</f>
        <v>Pohledec</v>
      </c>
      <c r="O3" s="13">
        <f>'nejml žákyně 00 - 01'!O3</f>
        <v>0</v>
      </c>
      <c r="P3" s="215" t="s">
        <v>0</v>
      </c>
      <c r="Q3" s="216"/>
      <c r="R3" s="217" t="s">
        <v>1</v>
      </c>
      <c r="S3" s="218"/>
      <c r="T3" s="5"/>
    </row>
    <row r="4" spans="1:28" s="3" customFormat="1" ht="12.75">
      <c r="A4" s="53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>
        <f>'nejml žákyně 00 - 01'!F4</f>
        <v>40180</v>
      </c>
      <c r="G4" s="16">
        <f>'nejml žákyně 00 - 01'!G4</f>
        <v>40194</v>
      </c>
      <c r="H4" s="16">
        <f>'nejml žákyně 00 - 01'!H4</f>
        <v>40201</v>
      </c>
      <c r="I4" s="16">
        <f>'nejml žákyně 00 - 01'!I4</f>
        <v>40202</v>
      </c>
      <c r="J4" s="16">
        <f>'nejml žákyně 00 - 01'!J4</f>
        <v>40209</v>
      </c>
      <c r="K4" s="16">
        <f>'nejml žákyně 00 - 01'!K4</f>
        <v>40216</v>
      </c>
      <c r="L4" s="16">
        <f>'nejml žákyně 00 - 01'!L4</f>
        <v>40229</v>
      </c>
      <c r="M4" s="17">
        <f>'nejml žákyně 00 - 01'!M4</f>
        <v>40230</v>
      </c>
      <c r="N4" s="17">
        <f>'nejml žákyně 00 - 01'!N4</f>
        <v>40236</v>
      </c>
      <c r="O4" s="17">
        <f>'nejml žákyně 00 - 01'!O4</f>
        <v>0</v>
      </c>
      <c r="P4" s="169" t="s">
        <v>7</v>
      </c>
      <c r="Q4" s="170" t="s">
        <v>91</v>
      </c>
      <c r="R4" s="170" t="s">
        <v>7</v>
      </c>
      <c r="S4" s="170" t="s">
        <v>91</v>
      </c>
      <c r="T4" s="6">
        <v>1</v>
      </c>
      <c r="U4" s="3">
        <v>2</v>
      </c>
      <c r="V4" s="3">
        <v>3</v>
      </c>
      <c r="W4" s="3">
        <v>4</v>
      </c>
      <c r="X4" s="3">
        <v>5</v>
      </c>
      <c r="Y4" s="3">
        <v>6</v>
      </c>
      <c r="Z4" s="3">
        <v>7</v>
      </c>
      <c r="AA4" s="3">
        <v>8</v>
      </c>
      <c r="AB4" s="3">
        <v>9</v>
      </c>
    </row>
    <row r="5" spans="1:42" ht="13.5" customHeight="1">
      <c r="A5" s="77" t="s">
        <v>211</v>
      </c>
      <c r="B5" s="152" t="s">
        <v>324</v>
      </c>
      <c r="C5" s="152" t="s">
        <v>325</v>
      </c>
      <c r="D5" s="150" t="s">
        <v>51</v>
      </c>
      <c r="E5" s="150">
        <v>1993</v>
      </c>
      <c r="F5" s="187">
        <v>13</v>
      </c>
      <c r="G5" s="187">
        <v>14</v>
      </c>
      <c r="H5" s="187">
        <v>15</v>
      </c>
      <c r="I5" s="189"/>
      <c r="J5" s="189">
        <v>15</v>
      </c>
      <c r="K5" s="189"/>
      <c r="L5" s="187"/>
      <c r="M5" s="187"/>
      <c r="N5" s="187">
        <v>15</v>
      </c>
      <c r="O5" s="188"/>
      <c r="P5" s="179">
        <f aca="true" t="shared" si="0" ref="P5:P24">O5+N5+M5+L5+K5+J5+I5+H5+G5+F5</f>
        <v>72</v>
      </c>
      <c r="Q5" s="115">
        <f aca="true" t="shared" si="1" ref="Q5:Q24">IF(R5&gt;S5,SUM(T5:Y5),P5)</f>
        <v>72</v>
      </c>
      <c r="R5" s="150">
        <f aca="true" t="shared" si="2" ref="R5:R24">COUNT(F5:O5)</f>
        <v>5</v>
      </c>
      <c r="S5" s="115">
        <f aca="true" t="shared" si="3" ref="S5:S24">IF(COUNT(F5:O5)&gt;=6,6,COUNT(F5:O5))</f>
        <v>5</v>
      </c>
      <c r="T5" s="98">
        <f aca="true" t="shared" si="4" ref="T5:T24">LARGE($F5:$O5,1)</f>
        <v>15</v>
      </c>
      <c r="U5" s="98">
        <f aca="true" t="shared" si="5" ref="U5:U24">LARGE($F5:$O5,2)</f>
        <v>15</v>
      </c>
      <c r="V5" s="98">
        <f aca="true" t="shared" si="6" ref="V5:V24">LARGE($F5:$O5,3)</f>
        <v>15</v>
      </c>
      <c r="W5" s="98">
        <f aca="true" t="shared" si="7" ref="W5:W24">LARGE($F5:$O5,4)</f>
        <v>14</v>
      </c>
      <c r="X5" s="98">
        <f aca="true" t="shared" si="8" ref="X5:X24">LARGE($F5:$O5,5)</f>
        <v>13</v>
      </c>
      <c r="Y5" s="98" t="e">
        <f aca="true" t="shared" si="9" ref="Y5:Y24">LARGE($F5:$O5,6)</f>
        <v>#NUM!</v>
      </c>
      <c r="Z5" s="98" t="e">
        <f aca="true" t="shared" si="10" ref="Z5:Z24">LARGE($F5:$O5,7)</f>
        <v>#NUM!</v>
      </c>
      <c r="AA5" s="98" t="e">
        <f>LARGE($F5:$O5,8)</f>
        <v>#NUM!</v>
      </c>
      <c r="AB5" s="98" t="e">
        <f>LARGE($F5:$O5,9)</f>
        <v>#NUM!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9"/>
      <c r="AP5" s="3"/>
    </row>
    <row r="6" spans="1:42" ht="13.5" customHeight="1">
      <c r="A6" s="77" t="s">
        <v>212</v>
      </c>
      <c r="B6" s="178" t="s">
        <v>27</v>
      </c>
      <c r="C6" s="178" t="s">
        <v>398</v>
      </c>
      <c r="D6" s="150" t="s">
        <v>51</v>
      </c>
      <c r="E6" s="150">
        <v>1992</v>
      </c>
      <c r="F6" s="187">
        <v>15</v>
      </c>
      <c r="G6" s="187">
        <v>12</v>
      </c>
      <c r="H6" s="187">
        <v>14</v>
      </c>
      <c r="I6" s="187"/>
      <c r="J6" s="187">
        <v>14</v>
      </c>
      <c r="K6" s="187"/>
      <c r="L6" s="187"/>
      <c r="M6" s="187"/>
      <c r="N6" s="187">
        <v>14</v>
      </c>
      <c r="O6" s="188"/>
      <c r="P6" s="179">
        <f>O6+N6+M6+L6+K6+J6+I6+H6+G6+F6</f>
        <v>69</v>
      </c>
      <c r="Q6" s="115">
        <f>IF(R6&gt;S6,SUM(T6:Y6),P6)</f>
        <v>69</v>
      </c>
      <c r="R6" s="150">
        <f>COUNT(F6:O6)</f>
        <v>5</v>
      </c>
      <c r="S6" s="115">
        <f>IF(COUNT(F6:O6)&gt;=6,6,COUNT(F6:O6))</f>
        <v>5</v>
      </c>
      <c r="T6" s="98">
        <f t="shared" si="4"/>
        <v>15</v>
      </c>
      <c r="U6" s="98">
        <f t="shared" si="5"/>
        <v>14</v>
      </c>
      <c r="V6" s="98">
        <f t="shared" si="6"/>
        <v>14</v>
      </c>
      <c r="W6" s="98">
        <f t="shared" si="7"/>
        <v>14</v>
      </c>
      <c r="X6" s="98">
        <f t="shared" si="8"/>
        <v>12</v>
      </c>
      <c r="Y6" s="98" t="e">
        <f t="shared" si="9"/>
        <v>#NUM!</v>
      </c>
      <c r="Z6" s="98" t="e">
        <f t="shared" si="10"/>
        <v>#NUM!</v>
      </c>
      <c r="AA6" s="98" t="e">
        <f aca="true" t="shared" si="11" ref="AA6:AA24">LARGE($F6:$O6,8)</f>
        <v>#NUM!</v>
      </c>
      <c r="AB6" s="98" t="e">
        <f aca="true" t="shared" si="12" ref="AB6:AB24">LARGE($F6:$O6,9)</f>
        <v>#NUM!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80"/>
      <c r="AP6" s="3"/>
    </row>
    <row r="7" spans="1:42" ht="13.5" customHeight="1">
      <c r="A7" s="77">
        <v>3</v>
      </c>
      <c r="B7" s="152" t="s">
        <v>335</v>
      </c>
      <c r="C7" s="152" t="s">
        <v>432</v>
      </c>
      <c r="D7" s="150" t="s">
        <v>51</v>
      </c>
      <c r="E7" s="150">
        <v>1993</v>
      </c>
      <c r="F7" s="187">
        <v>12</v>
      </c>
      <c r="G7" s="187">
        <v>11</v>
      </c>
      <c r="H7" s="187"/>
      <c r="I7" s="187"/>
      <c r="J7" s="187">
        <v>13</v>
      </c>
      <c r="K7" s="187"/>
      <c r="L7" s="187"/>
      <c r="M7" s="187"/>
      <c r="N7" s="187"/>
      <c r="O7" s="188"/>
      <c r="P7" s="179">
        <f t="shared" si="0"/>
        <v>36</v>
      </c>
      <c r="Q7" s="115">
        <f t="shared" si="1"/>
        <v>36</v>
      </c>
      <c r="R7" s="150">
        <f t="shared" si="2"/>
        <v>3</v>
      </c>
      <c r="S7" s="115">
        <f t="shared" si="3"/>
        <v>3</v>
      </c>
      <c r="T7" s="98">
        <f t="shared" si="4"/>
        <v>13</v>
      </c>
      <c r="U7" s="98">
        <f t="shared" si="5"/>
        <v>12</v>
      </c>
      <c r="V7" s="98">
        <f t="shared" si="6"/>
        <v>11</v>
      </c>
      <c r="W7" s="98" t="e">
        <f t="shared" si="7"/>
        <v>#NUM!</v>
      </c>
      <c r="X7" s="98" t="e">
        <f t="shared" si="8"/>
        <v>#NUM!</v>
      </c>
      <c r="Y7" s="98" t="e">
        <f t="shared" si="9"/>
        <v>#NUM!</v>
      </c>
      <c r="Z7" s="98" t="e">
        <f t="shared" si="10"/>
        <v>#NUM!</v>
      </c>
      <c r="AA7" s="98" t="e">
        <f t="shared" si="11"/>
        <v>#NUM!</v>
      </c>
      <c r="AB7" s="98" t="e">
        <f t="shared" si="12"/>
        <v>#NUM!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80"/>
      <c r="AP7" s="3"/>
    </row>
    <row r="8" spans="1:42" ht="12.75">
      <c r="A8" s="77">
        <v>4</v>
      </c>
      <c r="B8" s="56" t="s">
        <v>8</v>
      </c>
      <c r="C8" s="56" t="s">
        <v>108</v>
      </c>
      <c r="D8" s="60" t="s">
        <v>57</v>
      </c>
      <c r="E8" s="60">
        <v>1992</v>
      </c>
      <c r="F8" s="1"/>
      <c r="G8" s="1">
        <v>15</v>
      </c>
      <c r="H8" s="1"/>
      <c r="I8" s="1"/>
      <c r="J8" s="1"/>
      <c r="K8" s="1"/>
      <c r="L8" s="1">
        <v>15</v>
      </c>
      <c r="M8" s="1"/>
      <c r="N8" s="1"/>
      <c r="O8" s="9"/>
      <c r="P8" s="114">
        <f t="shared" si="0"/>
        <v>30</v>
      </c>
      <c r="Q8" s="115">
        <f t="shared" si="1"/>
        <v>30</v>
      </c>
      <c r="R8" s="60">
        <f t="shared" si="2"/>
        <v>2</v>
      </c>
      <c r="S8" s="86">
        <f t="shared" si="3"/>
        <v>2</v>
      </c>
      <c r="T8" s="98">
        <f t="shared" si="4"/>
        <v>15</v>
      </c>
      <c r="U8" s="98">
        <f t="shared" si="5"/>
        <v>15</v>
      </c>
      <c r="V8" s="98" t="e">
        <f t="shared" si="6"/>
        <v>#NUM!</v>
      </c>
      <c r="W8" s="98" t="e">
        <f t="shared" si="7"/>
        <v>#NUM!</v>
      </c>
      <c r="X8" s="98" t="e">
        <f t="shared" si="8"/>
        <v>#NUM!</v>
      </c>
      <c r="Y8" s="98" t="e">
        <f t="shared" si="9"/>
        <v>#NUM!</v>
      </c>
      <c r="Z8" s="98" t="e">
        <f t="shared" si="10"/>
        <v>#NUM!</v>
      </c>
      <c r="AA8" s="98" t="e">
        <f t="shared" si="11"/>
        <v>#NUM!</v>
      </c>
      <c r="AB8" s="98" t="e">
        <f t="shared" si="12"/>
        <v>#NUM!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2.75">
      <c r="A9" s="88" t="s">
        <v>225</v>
      </c>
      <c r="B9" s="91" t="s">
        <v>202</v>
      </c>
      <c r="C9" s="91" t="s">
        <v>163</v>
      </c>
      <c r="D9" s="60" t="s">
        <v>57</v>
      </c>
      <c r="E9" s="60">
        <v>1993</v>
      </c>
      <c r="F9" s="1"/>
      <c r="G9" s="1">
        <v>13</v>
      </c>
      <c r="H9" s="1"/>
      <c r="I9" s="1"/>
      <c r="J9" s="1"/>
      <c r="K9" s="1"/>
      <c r="L9" s="1">
        <v>14</v>
      </c>
      <c r="M9" s="1"/>
      <c r="N9" s="1"/>
      <c r="O9" s="8"/>
      <c r="P9" s="114">
        <f t="shared" si="0"/>
        <v>27</v>
      </c>
      <c r="Q9" s="115">
        <f t="shared" si="1"/>
        <v>27</v>
      </c>
      <c r="R9" s="60">
        <f t="shared" si="2"/>
        <v>2</v>
      </c>
      <c r="S9" s="86">
        <f t="shared" si="3"/>
        <v>2</v>
      </c>
      <c r="T9" s="98">
        <f t="shared" si="4"/>
        <v>14</v>
      </c>
      <c r="U9" s="98">
        <f t="shared" si="5"/>
        <v>13</v>
      </c>
      <c r="V9" s="98" t="e">
        <f t="shared" si="6"/>
        <v>#NUM!</v>
      </c>
      <c r="W9" s="98" t="e">
        <f t="shared" si="7"/>
        <v>#NUM!</v>
      </c>
      <c r="X9" s="98" t="e">
        <f t="shared" si="8"/>
        <v>#NUM!</v>
      </c>
      <c r="Y9" s="98" t="e">
        <f t="shared" si="9"/>
        <v>#NUM!</v>
      </c>
      <c r="Z9" s="98" t="e">
        <f t="shared" si="10"/>
        <v>#NUM!</v>
      </c>
      <c r="AA9" s="98" t="e">
        <f t="shared" si="11"/>
        <v>#NUM!</v>
      </c>
      <c r="AB9" s="98" t="e">
        <f t="shared" si="12"/>
        <v>#NUM!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>
      <c r="A10" s="88" t="s">
        <v>213</v>
      </c>
      <c r="B10" s="56" t="s">
        <v>17</v>
      </c>
      <c r="C10" s="56" t="s">
        <v>399</v>
      </c>
      <c r="D10" s="60" t="s">
        <v>167</v>
      </c>
      <c r="E10" s="60">
        <v>1993</v>
      </c>
      <c r="F10" s="1">
        <v>14</v>
      </c>
      <c r="G10" s="1"/>
      <c r="H10" s="1"/>
      <c r="I10" s="1"/>
      <c r="J10" s="1"/>
      <c r="K10" s="1"/>
      <c r="L10" s="1"/>
      <c r="M10" s="1"/>
      <c r="N10" s="1"/>
      <c r="O10" s="8"/>
      <c r="P10" s="114">
        <f t="shared" si="0"/>
        <v>14</v>
      </c>
      <c r="Q10" s="115">
        <f t="shared" si="1"/>
        <v>14</v>
      </c>
      <c r="R10" s="60">
        <f t="shared" si="2"/>
        <v>1</v>
      </c>
      <c r="S10" s="86">
        <f t="shared" si="3"/>
        <v>1</v>
      </c>
      <c r="T10" s="98">
        <f t="shared" si="4"/>
        <v>14</v>
      </c>
      <c r="U10" s="98" t="e">
        <f t="shared" si="5"/>
        <v>#NUM!</v>
      </c>
      <c r="V10" s="98" t="e">
        <f t="shared" si="6"/>
        <v>#NUM!</v>
      </c>
      <c r="W10" s="98" t="e">
        <f t="shared" si="7"/>
        <v>#NUM!</v>
      </c>
      <c r="X10" s="98" t="e">
        <f t="shared" si="8"/>
        <v>#NUM!</v>
      </c>
      <c r="Y10" s="98" t="e">
        <f t="shared" si="9"/>
        <v>#NUM!</v>
      </c>
      <c r="Z10" s="98" t="e">
        <f t="shared" si="10"/>
        <v>#NUM!</v>
      </c>
      <c r="AA10" s="98" t="e">
        <f t="shared" si="11"/>
        <v>#NUM!</v>
      </c>
      <c r="AB10" s="98" t="e">
        <f t="shared" si="12"/>
        <v>#NUM!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2.75">
      <c r="A11" s="88">
        <v>7</v>
      </c>
      <c r="B11" s="92" t="s">
        <v>28</v>
      </c>
      <c r="C11" s="92" t="s">
        <v>601</v>
      </c>
      <c r="D11" s="60" t="s">
        <v>51</v>
      </c>
      <c r="E11" s="60">
        <v>1993</v>
      </c>
      <c r="F11" s="60"/>
      <c r="G11" s="59"/>
      <c r="H11" s="59"/>
      <c r="I11" s="59"/>
      <c r="J11" s="59"/>
      <c r="K11" s="59"/>
      <c r="L11" s="59"/>
      <c r="M11" s="59"/>
      <c r="N11" s="59">
        <v>13</v>
      </c>
      <c r="O11" s="116"/>
      <c r="P11" s="114">
        <f t="shared" si="0"/>
        <v>13</v>
      </c>
      <c r="Q11" s="115">
        <f t="shared" si="1"/>
        <v>13</v>
      </c>
      <c r="R11" s="60">
        <f t="shared" si="2"/>
        <v>1</v>
      </c>
      <c r="S11" s="86">
        <f t="shared" si="3"/>
        <v>1</v>
      </c>
      <c r="T11" s="98">
        <f t="shared" si="4"/>
        <v>13</v>
      </c>
      <c r="U11" s="98" t="e">
        <f t="shared" si="5"/>
        <v>#NUM!</v>
      </c>
      <c r="V11" s="98" t="e">
        <f t="shared" si="6"/>
        <v>#NUM!</v>
      </c>
      <c r="W11" s="98" t="e">
        <f t="shared" si="7"/>
        <v>#NUM!</v>
      </c>
      <c r="X11" s="98" t="e">
        <f t="shared" si="8"/>
        <v>#NUM!</v>
      </c>
      <c r="Y11" s="98" t="e">
        <f t="shared" si="9"/>
        <v>#NUM!</v>
      </c>
      <c r="Z11" s="98" t="e">
        <f t="shared" si="10"/>
        <v>#NUM!</v>
      </c>
      <c r="AA11" s="98" t="e">
        <f t="shared" si="11"/>
        <v>#NUM!</v>
      </c>
      <c r="AB11" s="98" t="e">
        <f t="shared" si="12"/>
        <v>#NUM!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2.75">
      <c r="A12" s="88">
        <v>8</v>
      </c>
      <c r="B12" s="91"/>
      <c r="C12" s="91"/>
      <c r="D12" s="60"/>
      <c r="E12" s="60"/>
      <c r="F12" s="60"/>
      <c r="G12" s="59"/>
      <c r="H12" s="59"/>
      <c r="I12" s="59"/>
      <c r="J12" s="59"/>
      <c r="K12" s="59"/>
      <c r="L12" s="59"/>
      <c r="M12" s="59"/>
      <c r="N12" s="59"/>
      <c r="O12" s="116"/>
      <c r="P12" s="114">
        <f t="shared" si="0"/>
        <v>0</v>
      </c>
      <c r="Q12" s="115">
        <f t="shared" si="1"/>
        <v>0</v>
      </c>
      <c r="R12" s="60">
        <f t="shared" si="2"/>
        <v>0</v>
      </c>
      <c r="S12" s="86">
        <f t="shared" si="3"/>
        <v>0</v>
      </c>
      <c r="T12" s="98" t="e">
        <f t="shared" si="4"/>
        <v>#NUM!</v>
      </c>
      <c r="U12" s="98" t="e">
        <f t="shared" si="5"/>
        <v>#NUM!</v>
      </c>
      <c r="V12" s="98" t="e">
        <f t="shared" si="6"/>
        <v>#NUM!</v>
      </c>
      <c r="W12" s="98" t="e">
        <f t="shared" si="7"/>
        <v>#NUM!</v>
      </c>
      <c r="X12" s="98" t="e">
        <f t="shared" si="8"/>
        <v>#NUM!</v>
      </c>
      <c r="Y12" s="98" t="e">
        <f t="shared" si="9"/>
        <v>#NUM!</v>
      </c>
      <c r="Z12" s="98" t="e">
        <f t="shared" si="10"/>
        <v>#NUM!</v>
      </c>
      <c r="AA12" s="98" t="e">
        <f t="shared" si="11"/>
        <v>#NUM!</v>
      </c>
      <c r="AB12" s="98" t="e">
        <f t="shared" si="12"/>
        <v>#NUM!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88">
        <v>9</v>
      </c>
      <c r="B13" s="19"/>
      <c r="C13" s="19"/>
      <c r="D13" s="20"/>
      <c r="E13" s="20"/>
      <c r="F13" s="60"/>
      <c r="G13" s="60"/>
      <c r="H13" s="60"/>
      <c r="I13" s="60"/>
      <c r="J13" s="60"/>
      <c r="K13" s="60"/>
      <c r="L13" s="60"/>
      <c r="M13" s="60"/>
      <c r="N13" s="60"/>
      <c r="O13" s="85"/>
      <c r="P13" s="114">
        <f t="shared" si="0"/>
        <v>0</v>
      </c>
      <c r="Q13" s="115">
        <f t="shared" si="1"/>
        <v>0</v>
      </c>
      <c r="R13" s="60">
        <f t="shared" si="2"/>
        <v>0</v>
      </c>
      <c r="S13" s="86">
        <f t="shared" si="3"/>
        <v>0</v>
      </c>
      <c r="T13" s="98" t="e">
        <f t="shared" si="4"/>
        <v>#NUM!</v>
      </c>
      <c r="U13" s="98" t="e">
        <f t="shared" si="5"/>
        <v>#NUM!</v>
      </c>
      <c r="V13" s="98" t="e">
        <f t="shared" si="6"/>
        <v>#NUM!</v>
      </c>
      <c r="W13" s="98" t="e">
        <f t="shared" si="7"/>
        <v>#NUM!</v>
      </c>
      <c r="X13" s="98" t="e">
        <f t="shared" si="8"/>
        <v>#NUM!</v>
      </c>
      <c r="Y13" s="98" t="e">
        <f t="shared" si="9"/>
        <v>#NUM!</v>
      </c>
      <c r="Z13" s="98" t="e">
        <f t="shared" si="10"/>
        <v>#NUM!</v>
      </c>
      <c r="AA13" s="98" t="e">
        <f t="shared" si="11"/>
        <v>#NUM!</v>
      </c>
      <c r="AB13" s="98" t="e">
        <f t="shared" si="12"/>
        <v>#NUM!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88">
        <v>10</v>
      </c>
      <c r="B14" s="91"/>
      <c r="C14" s="91"/>
      <c r="D14" s="60"/>
      <c r="E14" s="60"/>
      <c r="F14" s="1"/>
      <c r="G14" s="1"/>
      <c r="H14" s="1"/>
      <c r="I14" s="1"/>
      <c r="J14" s="1"/>
      <c r="K14" s="1"/>
      <c r="L14" s="1"/>
      <c r="M14" s="1"/>
      <c r="N14" s="1"/>
      <c r="O14" s="1"/>
      <c r="P14" s="114">
        <f t="shared" si="0"/>
        <v>0</v>
      </c>
      <c r="Q14" s="115">
        <f t="shared" si="1"/>
        <v>0</v>
      </c>
      <c r="R14" s="60">
        <f t="shared" si="2"/>
        <v>0</v>
      </c>
      <c r="S14" s="86">
        <f t="shared" si="3"/>
        <v>0</v>
      </c>
      <c r="T14" s="98" t="e">
        <f t="shared" si="4"/>
        <v>#NUM!</v>
      </c>
      <c r="U14" s="98" t="e">
        <f t="shared" si="5"/>
        <v>#NUM!</v>
      </c>
      <c r="V14" s="98" t="e">
        <f t="shared" si="6"/>
        <v>#NUM!</v>
      </c>
      <c r="W14" s="98" t="e">
        <f t="shared" si="7"/>
        <v>#NUM!</v>
      </c>
      <c r="X14" s="98" t="e">
        <f t="shared" si="8"/>
        <v>#NUM!</v>
      </c>
      <c r="Y14" s="98" t="e">
        <f t="shared" si="9"/>
        <v>#NUM!</v>
      </c>
      <c r="Z14" s="98" t="e">
        <f t="shared" si="10"/>
        <v>#NUM!</v>
      </c>
      <c r="AA14" s="98" t="e">
        <f t="shared" si="11"/>
        <v>#NUM!</v>
      </c>
      <c r="AB14" s="98" t="e">
        <f t="shared" si="12"/>
        <v>#NUM!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88">
        <v>11</v>
      </c>
      <c r="B15" s="91"/>
      <c r="C15" s="91"/>
      <c r="D15" s="60"/>
      <c r="E15" s="60"/>
      <c r="F15" s="1"/>
      <c r="G15" s="1"/>
      <c r="H15" s="1"/>
      <c r="I15" s="1"/>
      <c r="J15" s="1"/>
      <c r="K15" s="1"/>
      <c r="L15" s="1"/>
      <c r="M15" s="1"/>
      <c r="N15" s="1"/>
      <c r="O15" s="1"/>
      <c r="P15" s="114">
        <f t="shared" si="0"/>
        <v>0</v>
      </c>
      <c r="Q15" s="115">
        <f t="shared" si="1"/>
        <v>0</v>
      </c>
      <c r="R15" s="60">
        <f t="shared" si="2"/>
        <v>0</v>
      </c>
      <c r="S15" s="86">
        <f t="shared" si="3"/>
        <v>0</v>
      </c>
      <c r="T15" s="98" t="e">
        <f t="shared" si="4"/>
        <v>#NUM!</v>
      </c>
      <c r="U15" s="98" t="e">
        <f t="shared" si="5"/>
        <v>#NUM!</v>
      </c>
      <c r="V15" s="98" t="e">
        <f t="shared" si="6"/>
        <v>#NUM!</v>
      </c>
      <c r="W15" s="98" t="e">
        <f t="shared" si="7"/>
        <v>#NUM!</v>
      </c>
      <c r="X15" s="98" t="e">
        <f t="shared" si="8"/>
        <v>#NUM!</v>
      </c>
      <c r="Y15" s="98" t="e">
        <f t="shared" si="9"/>
        <v>#NUM!</v>
      </c>
      <c r="Z15" s="98" t="e">
        <f t="shared" si="10"/>
        <v>#NUM!</v>
      </c>
      <c r="AA15" s="98" t="e">
        <f t="shared" si="11"/>
        <v>#NUM!</v>
      </c>
      <c r="AB15" s="98" t="e">
        <f t="shared" si="12"/>
        <v>#NUM!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88">
        <v>12</v>
      </c>
      <c r="B16" s="91"/>
      <c r="C16" s="91"/>
      <c r="D16" s="60"/>
      <c r="E16" s="60"/>
      <c r="F16" s="1"/>
      <c r="G16" s="1"/>
      <c r="H16" s="1"/>
      <c r="I16" s="1"/>
      <c r="J16" s="1"/>
      <c r="K16" s="1"/>
      <c r="L16" s="1"/>
      <c r="M16" s="1"/>
      <c r="N16" s="1"/>
      <c r="O16" s="1"/>
      <c r="P16" s="114">
        <f t="shared" si="0"/>
        <v>0</v>
      </c>
      <c r="Q16" s="115">
        <f t="shared" si="1"/>
        <v>0</v>
      </c>
      <c r="R16" s="60">
        <f t="shared" si="2"/>
        <v>0</v>
      </c>
      <c r="S16" s="86">
        <f t="shared" si="3"/>
        <v>0</v>
      </c>
      <c r="T16" s="98" t="e">
        <f t="shared" si="4"/>
        <v>#NUM!</v>
      </c>
      <c r="U16" s="98" t="e">
        <f t="shared" si="5"/>
        <v>#NUM!</v>
      </c>
      <c r="V16" s="98" t="e">
        <f t="shared" si="6"/>
        <v>#NUM!</v>
      </c>
      <c r="W16" s="98" t="e">
        <f t="shared" si="7"/>
        <v>#NUM!</v>
      </c>
      <c r="X16" s="98" t="e">
        <f t="shared" si="8"/>
        <v>#NUM!</v>
      </c>
      <c r="Y16" s="98" t="e">
        <f t="shared" si="9"/>
        <v>#NUM!</v>
      </c>
      <c r="Z16" s="98" t="e">
        <f t="shared" si="10"/>
        <v>#NUM!</v>
      </c>
      <c r="AA16" s="98" t="e">
        <f t="shared" si="11"/>
        <v>#NUM!</v>
      </c>
      <c r="AB16" s="98" t="e">
        <f t="shared" si="12"/>
        <v>#NUM!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88">
        <v>13</v>
      </c>
      <c r="B17" s="57"/>
      <c r="C17" s="57"/>
      <c r="D17" s="60"/>
      <c r="E17" s="60"/>
      <c r="F17" s="1"/>
      <c r="G17" s="1"/>
      <c r="H17" s="1"/>
      <c r="I17" s="1"/>
      <c r="J17" s="1"/>
      <c r="K17" s="1"/>
      <c r="L17" s="1"/>
      <c r="M17" s="1"/>
      <c r="N17" s="1"/>
      <c r="O17" s="1"/>
      <c r="P17" s="114">
        <f t="shared" si="0"/>
        <v>0</v>
      </c>
      <c r="Q17" s="115">
        <f t="shared" si="1"/>
        <v>0</v>
      </c>
      <c r="R17" s="60">
        <f t="shared" si="2"/>
        <v>0</v>
      </c>
      <c r="S17" s="86">
        <f t="shared" si="3"/>
        <v>0</v>
      </c>
      <c r="T17" s="98" t="e">
        <f t="shared" si="4"/>
        <v>#NUM!</v>
      </c>
      <c r="U17" s="98" t="e">
        <f t="shared" si="5"/>
        <v>#NUM!</v>
      </c>
      <c r="V17" s="98" t="e">
        <f t="shared" si="6"/>
        <v>#NUM!</v>
      </c>
      <c r="W17" s="98" t="e">
        <f t="shared" si="7"/>
        <v>#NUM!</v>
      </c>
      <c r="X17" s="98" t="e">
        <f t="shared" si="8"/>
        <v>#NUM!</v>
      </c>
      <c r="Y17" s="98" t="e">
        <f t="shared" si="9"/>
        <v>#NUM!</v>
      </c>
      <c r="Z17" s="98" t="e">
        <f t="shared" si="10"/>
        <v>#NUM!</v>
      </c>
      <c r="AA17" s="98" t="e">
        <f t="shared" si="11"/>
        <v>#NUM!</v>
      </c>
      <c r="AB17" s="98" t="e">
        <f t="shared" si="12"/>
        <v>#NUM!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88">
        <v>14</v>
      </c>
      <c r="B18" s="87"/>
      <c r="C18" s="56"/>
      <c r="D18" s="60"/>
      <c r="E18" s="60"/>
      <c r="F18" s="1"/>
      <c r="G18" s="1"/>
      <c r="H18" s="1"/>
      <c r="I18" s="1"/>
      <c r="J18" s="1"/>
      <c r="K18" s="1"/>
      <c r="L18" s="1"/>
      <c r="M18" s="1"/>
      <c r="N18" s="1"/>
      <c r="O18" s="1"/>
      <c r="P18" s="114">
        <f t="shared" si="0"/>
        <v>0</v>
      </c>
      <c r="Q18" s="115">
        <f t="shared" si="1"/>
        <v>0</v>
      </c>
      <c r="R18" s="60">
        <f t="shared" si="2"/>
        <v>0</v>
      </c>
      <c r="S18" s="86">
        <f t="shared" si="3"/>
        <v>0</v>
      </c>
      <c r="T18" s="98" t="e">
        <f t="shared" si="4"/>
        <v>#NUM!</v>
      </c>
      <c r="U18" s="98" t="e">
        <f t="shared" si="5"/>
        <v>#NUM!</v>
      </c>
      <c r="V18" s="98" t="e">
        <f t="shared" si="6"/>
        <v>#NUM!</v>
      </c>
      <c r="W18" s="98" t="e">
        <f t="shared" si="7"/>
        <v>#NUM!</v>
      </c>
      <c r="X18" s="98" t="e">
        <f t="shared" si="8"/>
        <v>#NUM!</v>
      </c>
      <c r="Y18" s="98" t="e">
        <f t="shared" si="9"/>
        <v>#NUM!</v>
      </c>
      <c r="Z18" s="98" t="e">
        <f t="shared" si="10"/>
        <v>#NUM!</v>
      </c>
      <c r="AA18" s="98" t="e">
        <f t="shared" si="11"/>
        <v>#NUM!</v>
      </c>
      <c r="AB18" s="98" t="e">
        <f t="shared" si="12"/>
        <v>#NUM!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88">
        <v>15</v>
      </c>
      <c r="B19" s="56"/>
      <c r="C19" s="56"/>
      <c r="D19" s="60"/>
      <c r="E19" s="60"/>
      <c r="F19" s="1"/>
      <c r="G19" s="1"/>
      <c r="H19" s="1"/>
      <c r="I19" s="1"/>
      <c r="J19" s="1"/>
      <c r="K19" s="1"/>
      <c r="L19" s="1"/>
      <c r="M19" s="1"/>
      <c r="N19" s="1"/>
      <c r="O19" s="1"/>
      <c r="P19" s="114">
        <f t="shared" si="0"/>
        <v>0</v>
      </c>
      <c r="Q19" s="115">
        <f t="shared" si="1"/>
        <v>0</v>
      </c>
      <c r="R19" s="60">
        <f t="shared" si="2"/>
        <v>0</v>
      </c>
      <c r="S19" s="86">
        <f t="shared" si="3"/>
        <v>0</v>
      </c>
      <c r="T19" s="98" t="e">
        <f t="shared" si="4"/>
        <v>#NUM!</v>
      </c>
      <c r="U19" s="98" t="e">
        <f t="shared" si="5"/>
        <v>#NUM!</v>
      </c>
      <c r="V19" s="98" t="e">
        <f t="shared" si="6"/>
        <v>#NUM!</v>
      </c>
      <c r="W19" s="98" t="e">
        <f t="shared" si="7"/>
        <v>#NUM!</v>
      </c>
      <c r="X19" s="98" t="e">
        <f t="shared" si="8"/>
        <v>#NUM!</v>
      </c>
      <c r="Y19" s="98" t="e">
        <f t="shared" si="9"/>
        <v>#NUM!</v>
      </c>
      <c r="Z19" s="98" t="e">
        <f t="shared" si="10"/>
        <v>#NUM!</v>
      </c>
      <c r="AA19" s="98" t="e">
        <f t="shared" si="11"/>
        <v>#NUM!</v>
      </c>
      <c r="AB19" s="98" t="e">
        <f t="shared" si="12"/>
        <v>#NUM!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2.75">
      <c r="A20" s="88">
        <v>16</v>
      </c>
      <c r="B20" s="56"/>
      <c r="C20" s="56"/>
      <c r="D20" s="60"/>
      <c r="E20" s="60"/>
      <c r="F20" s="1"/>
      <c r="G20" s="1"/>
      <c r="H20" s="1"/>
      <c r="I20" s="7"/>
      <c r="J20" s="1"/>
      <c r="K20" s="1"/>
      <c r="L20" s="1"/>
      <c r="M20" s="7"/>
      <c r="N20" s="7"/>
      <c r="O20" s="7"/>
      <c r="P20" s="114">
        <f t="shared" si="0"/>
        <v>0</v>
      </c>
      <c r="Q20" s="115">
        <f t="shared" si="1"/>
        <v>0</v>
      </c>
      <c r="R20" s="60">
        <f t="shared" si="2"/>
        <v>0</v>
      </c>
      <c r="S20" s="86">
        <f t="shared" si="3"/>
        <v>0</v>
      </c>
      <c r="T20" s="98" t="e">
        <f t="shared" si="4"/>
        <v>#NUM!</v>
      </c>
      <c r="U20" s="98" t="e">
        <f t="shared" si="5"/>
        <v>#NUM!</v>
      </c>
      <c r="V20" s="98" t="e">
        <f t="shared" si="6"/>
        <v>#NUM!</v>
      </c>
      <c r="W20" s="98" t="e">
        <f t="shared" si="7"/>
        <v>#NUM!</v>
      </c>
      <c r="X20" s="98" t="e">
        <f t="shared" si="8"/>
        <v>#NUM!</v>
      </c>
      <c r="Y20" s="98" t="e">
        <f t="shared" si="9"/>
        <v>#NUM!</v>
      </c>
      <c r="Z20" s="98" t="e">
        <f t="shared" si="10"/>
        <v>#NUM!</v>
      </c>
      <c r="AA20" s="98" t="e">
        <f t="shared" si="11"/>
        <v>#NUM!</v>
      </c>
      <c r="AB20" s="98" t="e">
        <f t="shared" si="12"/>
        <v>#NUM!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2.75">
      <c r="A21" s="88">
        <v>17</v>
      </c>
      <c r="B21" s="56"/>
      <c r="C21" s="56"/>
      <c r="D21" s="60"/>
      <c r="E21" s="60"/>
      <c r="F21" s="1"/>
      <c r="G21" s="7"/>
      <c r="H21" s="7"/>
      <c r="I21" s="7"/>
      <c r="J21" s="7"/>
      <c r="K21" s="7"/>
      <c r="L21" s="7"/>
      <c r="M21" s="7"/>
      <c r="N21" s="7"/>
      <c r="O21" s="7"/>
      <c r="P21" s="114">
        <f t="shared" si="0"/>
        <v>0</v>
      </c>
      <c r="Q21" s="115">
        <f t="shared" si="1"/>
        <v>0</v>
      </c>
      <c r="R21" s="60">
        <f t="shared" si="2"/>
        <v>0</v>
      </c>
      <c r="S21" s="86">
        <f t="shared" si="3"/>
        <v>0</v>
      </c>
      <c r="T21" s="98" t="e">
        <f t="shared" si="4"/>
        <v>#NUM!</v>
      </c>
      <c r="U21" s="98" t="e">
        <f t="shared" si="5"/>
        <v>#NUM!</v>
      </c>
      <c r="V21" s="98" t="e">
        <f t="shared" si="6"/>
        <v>#NUM!</v>
      </c>
      <c r="W21" s="98" t="e">
        <f t="shared" si="7"/>
        <v>#NUM!</v>
      </c>
      <c r="X21" s="98" t="e">
        <f t="shared" si="8"/>
        <v>#NUM!</v>
      </c>
      <c r="Y21" s="98" t="e">
        <f t="shared" si="9"/>
        <v>#NUM!</v>
      </c>
      <c r="Z21" s="98" t="e">
        <f t="shared" si="10"/>
        <v>#NUM!</v>
      </c>
      <c r="AA21" s="98" t="e">
        <f t="shared" si="11"/>
        <v>#NUM!</v>
      </c>
      <c r="AB21" s="98" t="e">
        <f t="shared" si="12"/>
        <v>#NUM!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2.75">
      <c r="A22" s="88">
        <v>18</v>
      </c>
      <c r="B22" s="56"/>
      <c r="C22" s="56"/>
      <c r="D22" s="60"/>
      <c r="E22" s="60"/>
      <c r="F22" s="1"/>
      <c r="G22" s="7"/>
      <c r="H22" s="7"/>
      <c r="I22" s="7"/>
      <c r="J22" s="7"/>
      <c r="K22" s="7"/>
      <c r="L22" s="7"/>
      <c r="M22" s="7"/>
      <c r="N22" s="7"/>
      <c r="O22" s="7"/>
      <c r="P22" s="114">
        <f t="shared" si="0"/>
        <v>0</v>
      </c>
      <c r="Q22" s="115">
        <f t="shared" si="1"/>
        <v>0</v>
      </c>
      <c r="R22" s="60">
        <f t="shared" si="2"/>
        <v>0</v>
      </c>
      <c r="S22" s="86">
        <f t="shared" si="3"/>
        <v>0</v>
      </c>
      <c r="T22" s="98" t="e">
        <f t="shared" si="4"/>
        <v>#NUM!</v>
      </c>
      <c r="U22" s="98" t="e">
        <f t="shared" si="5"/>
        <v>#NUM!</v>
      </c>
      <c r="V22" s="98" t="e">
        <f t="shared" si="6"/>
        <v>#NUM!</v>
      </c>
      <c r="W22" s="98" t="e">
        <f t="shared" si="7"/>
        <v>#NUM!</v>
      </c>
      <c r="X22" s="98" t="e">
        <f t="shared" si="8"/>
        <v>#NUM!</v>
      </c>
      <c r="Y22" s="98" t="e">
        <f t="shared" si="9"/>
        <v>#NUM!</v>
      </c>
      <c r="Z22" s="98" t="e">
        <f t="shared" si="10"/>
        <v>#NUM!</v>
      </c>
      <c r="AA22" s="98" t="e">
        <f t="shared" si="11"/>
        <v>#NUM!</v>
      </c>
      <c r="AB22" s="98" t="e">
        <f t="shared" si="12"/>
        <v>#NUM!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.75">
      <c r="A23" s="88">
        <v>19</v>
      </c>
      <c r="B23" s="56"/>
      <c r="C23" s="56"/>
      <c r="D23" s="60"/>
      <c r="E23" s="60"/>
      <c r="F23" s="1"/>
      <c r="G23" s="1"/>
      <c r="H23" s="1"/>
      <c r="I23" s="1"/>
      <c r="J23" s="1"/>
      <c r="K23" s="1"/>
      <c r="L23" s="1"/>
      <c r="M23" s="1"/>
      <c r="N23" s="1"/>
      <c r="O23" s="1"/>
      <c r="P23" s="114">
        <f t="shared" si="0"/>
        <v>0</v>
      </c>
      <c r="Q23" s="115">
        <f t="shared" si="1"/>
        <v>0</v>
      </c>
      <c r="R23" s="60">
        <f t="shared" si="2"/>
        <v>0</v>
      </c>
      <c r="S23" s="86">
        <f t="shared" si="3"/>
        <v>0</v>
      </c>
      <c r="T23" s="98" t="e">
        <f t="shared" si="4"/>
        <v>#NUM!</v>
      </c>
      <c r="U23" s="98" t="e">
        <f t="shared" si="5"/>
        <v>#NUM!</v>
      </c>
      <c r="V23" s="98" t="e">
        <f t="shared" si="6"/>
        <v>#NUM!</v>
      </c>
      <c r="W23" s="98" t="e">
        <f t="shared" si="7"/>
        <v>#NUM!</v>
      </c>
      <c r="X23" s="98" t="e">
        <f t="shared" si="8"/>
        <v>#NUM!</v>
      </c>
      <c r="Y23" s="98" t="e">
        <f t="shared" si="9"/>
        <v>#NUM!</v>
      </c>
      <c r="Z23" s="98" t="e">
        <f t="shared" si="10"/>
        <v>#NUM!</v>
      </c>
      <c r="AA23" s="98" t="e">
        <f t="shared" si="11"/>
        <v>#NUM!</v>
      </c>
      <c r="AB23" s="98" t="e">
        <f t="shared" si="12"/>
        <v>#NUM!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2.75">
      <c r="A24" s="88">
        <v>20</v>
      </c>
      <c r="B24" s="56"/>
      <c r="C24" s="56"/>
      <c r="D24" s="60"/>
      <c r="E24" s="60"/>
      <c r="F24" s="7"/>
      <c r="G24" s="7"/>
      <c r="H24" s="7"/>
      <c r="I24" s="7"/>
      <c r="J24" s="7"/>
      <c r="K24" s="7"/>
      <c r="L24" s="7"/>
      <c r="M24" s="7"/>
      <c r="N24" s="7"/>
      <c r="O24" s="7"/>
      <c r="P24" s="114">
        <f t="shared" si="0"/>
        <v>0</v>
      </c>
      <c r="Q24" s="115">
        <f t="shared" si="1"/>
        <v>0</v>
      </c>
      <c r="R24" s="60">
        <f t="shared" si="2"/>
        <v>0</v>
      </c>
      <c r="S24" s="86">
        <f t="shared" si="3"/>
        <v>0</v>
      </c>
      <c r="T24" s="98" t="e">
        <f t="shared" si="4"/>
        <v>#NUM!</v>
      </c>
      <c r="U24" s="98" t="e">
        <f t="shared" si="5"/>
        <v>#NUM!</v>
      </c>
      <c r="V24" s="98" t="e">
        <f t="shared" si="6"/>
        <v>#NUM!</v>
      </c>
      <c r="W24" s="98" t="e">
        <f t="shared" si="7"/>
        <v>#NUM!</v>
      </c>
      <c r="X24" s="98" t="e">
        <f t="shared" si="8"/>
        <v>#NUM!</v>
      </c>
      <c r="Y24" s="98" t="e">
        <f t="shared" si="9"/>
        <v>#NUM!</v>
      </c>
      <c r="Z24" s="98" t="e">
        <f t="shared" si="10"/>
        <v>#NUM!</v>
      </c>
      <c r="AA24" s="98" t="e">
        <f t="shared" si="11"/>
        <v>#NUM!</v>
      </c>
      <c r="AB24" s="98" t="e">
        <f t="shared" si="12"/>
        <v>#NUM!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2:42" ht="12.75">
      <c r="B29" s="3"/>
      <c r="C29" s="3"/>
      <c r="N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2.75">
      <c r="B30" s="3"/>
      <c r="C30" s="3"/>
      <c r="N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2:42" ht="12.75">
      <c r="B31" s="3"/>
      <c r="C31" s="3"/>
      <c r="N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2:42" ht="12.75">
      <c r="B32" s="3"/>
      <c r="C32" s="3"/>
      <c r="N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>
      <c r="B33" s="3"/>
      <c r="C33" s="3"/>
      <c r="N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>
      <c r="B34" s="3"/>
      <c r="C34" s="3"/>
      <c r="N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>
      <c r="B35" s="3"/>
      <c r="C35" s="3"/>
      <c r="N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>
      <c r="B36" s="3"/>
      <c r="C36" s="3"/>
      <c r="N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>
      <c r="B37" s="3"/>
      <c r="C37" s="3"/>
      <c r="N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>
      <c r="B38" s="3"/>
      <c r="C38" s="3"/>
      <c r="N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>
      <c r="B39" s="3"/>
      <c r="C39" s="3"/>
      <c r="N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>
      <c r="B40" s="3"/>
      <c r="C40" s="3"/>
      <c r="N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>
      <c r="B41" s="3"/>
      <c r="C41" s="3"/>
      <c r="N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>
      <c r="B42" s="3"/>
      <c r="C42" s="3"/>
      <c r="N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>
      <c r="B43" s="3"/>
      <c r="C43" s="3"/>
      <c r="N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>
      <c r="B44" s="3"/>
      <c r="C44" s="3"/>
      <c r="N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>
      <c r="B45" s="3"/>
      <c r="C45" s="3"/>
      <c r="N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>
      <c r="B46" s="3"/>
      <c r="C46" s="3"/>
      <c r="N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>
      <c r="B47" s="3"/>
      <c r="C47" s="3"/>
      <c r="N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>
      <c r="B48" s="3"/>
      <c r="C48" s="3"/>
      <c r="N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>
      <c r="B49" s="3"/>
      <c r="C49" s="3"/>
      <c r="N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>
      <c r="B50" s="3"/>
      <c r="C50" s="3"/>
      <c r="N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>
      <c r="B51" s="3"/>
      <c r="C51" s="3"/>
      <c r="N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>
      <c r="B52" s="3"/>
      <c r="C52" s="3"/>
      <c r="N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>
      <c r="B53" s="3"/>
      <c r="C53" s="3"/>
      <c r="N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>
      <c r="B54" s="3"/>
      <c r="C54" s="3"/>
      <c r="N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>
      <c r="B55" s="3"/>
      <c r="C55" s="3"/>
      <c r="N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>
      <c r="B56" s="3"/>
      <c r="C56" s="3"/>
      <c r="N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>
      <c r="B57" s="3"/>
      <c r="C57" s="3"/>
      <c r="N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>
      <c r="B58" s="3"/>
      <c r="C58" s="3"/>
      <c r="N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>
      <c r="B59" s="3"/>
      <c r="C59" s="3"/>
      <c r="N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>
      <c r="B60" s="3"/>
      <c r="C60" s="3"/>
      <c r="N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>
      <c r="B61" s="3"/>
      <c r="C61" s="3"/>
      <c r="N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>
      <c r="B62" s="3"/>
      <c r="C62" s="3"/>
      <c r="N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>
      <c r="B63" s="3"/>
      <c r="C63" s="3"/>
      <c r="N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>
      <c r="B64" s="3"/>
      <c r="C64" s="3"/>
      <c r="N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>
      <c r="B65" s="3"/>
      <c r="C65" s="3"/>
      <c r="N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>
      <c r="B66" s="3"/>
      <c r="C66" s="3"/>
      <c r="N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>
      <c r="B67" s="3"/>
      <c r="C67" s="3"/>
      <c r="N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>
      <c r="B68" s="3"/>
      <c r="C68" s="3"/>
      <c r="N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>
      <c r="B69" s="3"/>
      <c r="C69" s="3"/>
      <c r="N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>
      <c r="B70" s="3"/>
      <c r="C70" s="3"/>
      <c r="N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>
      <c r="B71" s="3"/>
      <c r="C71" s="3"/>
      <c r="N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>
      <c r="B72" s="3"/>
      <c r="C72" s="3"/>
      <c r="N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>
      <c r="B73" s="3"/>
      <c r="C73" s="3"/>
      <c r="N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>
      <c r="B74" s="3"/>
      <c r="C74" s="3"/>
      <c r="N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>
      <c r="B75" s="3"/>
      <c r="C75" s="3"/>
      <c r="N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>
      <c r="B76" s="3"/>
      <c r="C76" s="3"/>
      <c r="N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>
      <c r="B77" s="3"/>
      <c r="C77" s="3"/>
      <c r="N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>
      <c r="B78" s="3"/>
      <c r="C78" s="3"/>
      <c r="N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>
      <c r="B79" s="3"/>
      <c r="C79" s="3"/>
      <c r="N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>
      <c r="B80" s="3"/>
      <c r="C80" s="3"/>
      <c r="N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>
      <c r="B81" s="3"/>
      <c r="C81" s="3"/>
      <c r="N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>
      <c r="B82" s="3"/>
      <c r="C82" s="3"/>
      <c r="N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>
      <c r="B83" s="3"/>
      <c r="C83" s="3"/>
      <c r="N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>
      <c r="B84" s="3"/>
      <c r="C84" s="3"/>
      <c r="N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>
      <c r="B85" s="3"/>
      <c r="C85" s="3"/>
      <c r="N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>
      <c r="B86" s="3"/>
      <c r="C86" s="3"/>
      <c r="N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>
      <c r="B87" s="3"/>
      <c r="C87" s="3"/>
      <c r="N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>
      <c r="B88" s="3"/>
      <c r="C88" s="3"/>
      <c r="N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>
      <c r="B89" s="3"/>
      <c r="C89" s="3"/>
      <c r="N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>
      <c r="B90" s="3"/>
      <c r="C90" s="3"/>
      <c r="N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>
      <c r="B91" s="3"/>
      <c r="C91" s="3"/>
      <c r="N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>
      <c r="B92" s="3"/>
      <c r="C92" s="3"/>
      <c r="N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>
      <c r="B93" s="3"/>
      <c r="C93" s="3"/>
      <c r="N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>
      <c r="B94" s="3"/>
      <c r="C94" s="3"/>
      <c r="N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>
      <c r="B95" s="3"/>
      <c r="C95" s="3"/>
      <c r="N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>
      <c r="B96" s="3"/>
      <c r="C96" s="3"/>
      <c r="N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>
      <c r="B97" s="3"/>
      <c r="C97" s="3"/>
      <c r="N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>
      <c r="B98" s="3"/>
      <c r="C98" s="3"/>
      <c r="N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>
      <c r="B99" s="3"/>
      <c r="C99" s="3"/>
      <c r="N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>
      <c r="B100" s="3"/>
      <c r="C100" s="3"/>
      <c r="N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>
      <c r="B101" s="3"/>
      <c r="C101" s="3"/>
      <c r="N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>
      <c r="B102" s="3"/>
      <c r="C102" s="3"/>
      <c r="N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>
      <c r="B103" s="3"/>
      <c r="C103" s="3"/>
      <c r="N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>
      <c r="B104" s="3"/>
      <c r="C104" s="3"/>
      <c r="N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>
      <c r="B105" s="3"/>
      <c r="C105" s="3"/>
      <c r="N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>
      <c r="B106" s="3"/>
      <c r="C106" s="3"/>
      <c r="N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>
      <c r="B107" s="3"/>
      <c r="C107" s="3"/>
      <c r="N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>
      <c r="B108" s="3"/>
      <c r="C108" s="3"/>
      <c r="N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>
      <c r="B109" s="3"/>
      <c r="C109" s="3"/>
      <c r="N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>
      <c r="B110" s="3"/>
      <c r="C110" s="3"/>
      <c r="N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>
      <c r="B111" s="3"/>
      <c r="C111" s="3"/>
      <c r="N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>
      <c r="B112" s="3"/>
      <c r="C112" s="3"/>
      <c r="N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>
      <c r="B113" s="3"/>
      <c r="C113" s="3"/>
      <c r="N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>
      <c r="B114" s="3"/>
      <c r="C114" s="3"/>
      <c r="N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>
      <c r="B115" s="3"/>
      <c r="C115" s="3"/>
      <c r="N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>
      <c r="B116" s="3"/>
      <c r="C116" s="3"/>
      <c r="N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>
      <c r="B117" s="3"/>
      <c r="C117" s="3"/>
      <c r="N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>
      <c r="B118" s="3"/>
      <c r="C118" s="3"/>
      <c r="N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>
      <c r="B119" s="3"/>
      <c r="C119" s="3"/>
      <c r="N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>
      <c r="B120" s="3"/>
      <c r="C120" s="3"/>
      <c r="N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>
      <c r="B121" s="3"/>
      <c r="C121" s="3"/>
      <c r="N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>
      <c r="B122" s="3"/>
      <c r="C122" s="3"/>
      <c r="N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>
      <c r="B123" s="3"/>
      <c r="C123" s="3"/>
      <c r="N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>
      <c r="B124" s="3"/>
      <c r="C124" s="3"/>
      <c r="N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>
      <c r="B125" s="3"/>
      <c r="C125" s="3"/>
      <c r="N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>
      <c r="B126" s="3"/>
      <c r="C126" s="3"/>
      <c r="N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>
      <c r="B127" s="3"/>
      <c r="C127" s="3"/>
      <c r="N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>
      <c r="B128" s="3"/>
      <c r="C128" s="3"/>
      <c r="N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>
      <c r="B129" s="3"/>
      <c r="C129" s="3"/>
      <c r="N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>
      <c r="B130" s="3"/>
      <c r="C130" s="3"/>
      <c r="N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>
      <c r="B131" s="3"/>
      <c r="C131" s="3"/>
      <c r="N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>
      <c r="B132" s="3"/>
      <c r="C132" s="3"/>
      <c r="N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>
      <c r="B133" s="3"/>
      <c r="C133" s="3"/>
      <c r="N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>
      <c r="B134" s="3"/>
      <c r="C134" s="3"/>
      <c r="N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>
      <c r="B135" s="3"/>
      <c r="C135" s="3"/>
      <c r="N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>
      <c r="B136" s="3"/>
      <c r="C136" s="3"/>
      <c r="N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>
      <c r="B137" s="3"/>
      <c r="C137" s="3"/>
      <c r="N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>
      <c r="B138" s="3"/>
      <c r="C138" s="3"/>
      <c r="N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>
      <c r="B139" s="3"/>
      <c r="C139" s="3"/>
      <c r="N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>
      <c r="B140" s="3"/>
      <c r="C140" s="3"/>
      <c r="N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>
      <c r="B141" s="3"/>
      <c r="C141" s="3"/>
      <c r="N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>
      <c r="B142" s="3"/>
      <c r="C142" s="3"/>
      <c r="N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>
      <c r="B143" s="3"/>
      <c r="C143" s="3"/>
      <c r="N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>
      <c r="B144" s="3"/>
      <c r="C144" s="3"/>
      <c r="N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>
      <c r="B145" s="3"/>
      <c r="C145" s="3"/>
      <c r="N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>
      <c r="B146" s="3"/>
      <c r="C146" s="3"/>
      <c r="N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>
      <c r="B147" s="3"/>
      <c r="C147" s="3"/>
      <c r="N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>
      <c r="B148" s="3"/>
      <c r="C148" s="3"/>
      <c r="N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>
      <c r="B149" s="3"/>
      <c r="C149" s="3"/>
      <c r="N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>
      <c r="B150" s="3"/>
      <c r="C150" s="3"/>
      <c r="N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>
      <c r="B151" s="3"/>
      <c r="C151" s="3"/>
      <c r="N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>
      <c r="B152" s="3"/>
      <c r="C152" s="3"/>
      <c r="N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>
      <c r="B153" s="3"/>
      <c r="C153" s="3"/>
      <c r="N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>
      <c r="B154" s="3"/>
      <c r="C154" s="3"/>
      <c r="N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>
      <c r="B155" s="3"/>
      <c r="C155" s="3"/>
      <c r="N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>
      <c r="B156" s="3"/>
      <c r="C156" s="3"/>
      <c r="N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>
      <c r="B157" s="3"/>
      <c r="C157" s="3"/>
      <c r="N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>
      <c r="B158" s="3"/>
      <c r="C158" s="3"/>
      <c r="N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>
      <c r="B159" s="3"/>
      <c r="C159" s="3"/>
      <c r="N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>
      <c r="B160" s="3"/>
      <c r="C160" s="3"/>
      <c r="N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>
      <c r="B161" s="3"/>
      <c r="C161" s="3"/>
      <c r="N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>
      <c r="B162" s="3"/>
      <c r="C162" s="3"/>
      <c r="N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>
      <c r="B163" s="3"/>
      <c r="C163" s="3"/>
      <c r="N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>
      <c r="B164" s="3"/>
      <c r="C164" s="3"/>
      <c r="N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>
      <c r="B165" s="3"/>
      <c r="C165" s="3"/>
      <c r="N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>
      <c r="B166" s="3"/>
      <c r="C166" s="3"/>
      <c r="N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>
      <c r="B167" s="3"/>
      <c r="C167" s="3"/>
      <c r="N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>
      <c r="B168" s="3"/>
      <c r="C168" s="3"/>
      <c r="N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>
      <c r="B169" s="3"/>
      <c r="C169" s="3"/>
      <c r="N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>
      <c r="B170" s="3"/>
      <c r="C170" s="3"/>
      <c r="N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>
      <c r="B171" s="3"/>
      <c r="C171" s="3"/>
      <c r="N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>
      <c r="B172" s="3"/>
      <c r="C172" s="3"/>
      <c r="N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>
      <c r="B173" s="3"/>
      <c r="C173" s="3"/>
      <c r="N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>
      <c r="B174" s="3"/>
      <c r="C174" s="3"/>
      <c r="N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>
      <c r="B175" s="3"/>
      <c r="C175" s="3"/>
      <c r="N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>
      <c r="B176" s="3"/>
      <c r="C176" s="3"/>
      <c r="N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>
      <c r="B177" s="3"/>
      <c r="C177" s="3"/>
      <c r="N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>
      <c r="B178" s="3"/>
      <c r="C178" s="3"/>
      <c r="N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>
      <c r="B179" s="3"/>
      <c r="C179" s="3"/>
      <c r="N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>
      <c r="B180" s="3"/>
      <c r="C180" s="3"/>
      <c r="N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>
      <c r="B181" s="3"/>
      <c r="C181" s="3"/>
      <c r="N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>
      <c r="B182" s="3"/>
      <c r="C182" s="3"/>
      <c r="N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>
      <c r="B183" s="3"/>
      <c r="C183" s="3"/>
      <c r="N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>
      <c r="B184" s="3"/>
      <c r="C184" s="3"/>
      <c r="N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>
      <c r="B185" s="3"/>
      <c r="C185" s="3"/>
      <c r="N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>
      <c r="B186" s="3"/>
      <c r="C186" s="3"/>
      <c r="N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>
      <c r="B187" s="3"/>
      <c r="C187" s="3"/>
      <c r="N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>
      <c r="B188" s="3"/>
      <c r="C188" s="3"/>
      <c r="N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>
      <c r="B189" s="3"/>
      <c r="C189" s="3"/>
      <c r="N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>
      <c r="B190" s="3"/>
      <c r="C190" s="3"/>
      <c r="N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>
      <c r="B191" s="3"/>
      <c r="C191" s="3"/>
      <c r="N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>
      <c r="B192" s="3"/>
      <c r="C192" s="3"/>
      <c r="N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>
      <c r="B193" s="3"/>
      <c r="C193" s="3"/>
      <c r="N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>
      <c r="B194" s="3"/>
      <c r="C194" s="3"/>
      <c r="N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>
      <c r="B195" s="3"/>
      <c r="C195" s="3"/>
      <c r="N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>
      <c r="B196" s="3"/>
      <c r="C196" s="3"/>
      <c r="N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>
      <c r="B197" s="3"/>
      <c r="C197" s="3"/>
      <c r="N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>
      <c r="B198" s="3"/>
      <c r="C198" s="3"/>
      <c r="N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>
      <c r="B199" s="3"/>
      <c r="C199" s="3"/>
      <c r="N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>
      <c r="B200" s="3"/>
      <c r="C200" s="3"/>
      <c r="N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>
      <c r="B201" s="3"/>
      <c r="C201" s="3"/>
      <c r="N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>
      <c r="B202" s="3"/>
      <c r="C202" s="3"/>
      <c r="N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>
      <c r="B203" s="3"/>
      <c r="C203" s="3"/>
      <c r="N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>
      <c r="B204" s="3"/>
      <c r="C204" s="3"/>
      <c r="N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>
      <c r="B205" s="3"/>
      <c r="C205" s="3"/>
      <c r="N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>
      <c r="B206" s="3"/>
      <c r="C206" s="3"/>
      <c r="N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>
      <c r="B207" s="3"/>
      <c r="C207" s="3"/>
      <c r="N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>
      <c r="B208" s="3"/>
      <c r="C208" s="3"/>
      <c r="N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>
      <c r="B209" s="3"/>
      <c r="C209" s="3"/>
      <c r="N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>
      <c r="B210" s="3"/>
      <c r="C210" s="3"/>
      <c r="N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>
      <c r="B211" s="3"/>
      <c r="C211" s="3"/>
      <c r="N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>
      <c r="B212" s="3"/>
      <c r="C212" s="3"/>
      <c r="N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>
      <c r="B213" s="3"/>
      <c r="C213" s="3"/>
      <c r="N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>
      <c r="B214" s="3"/>
      <c r="C214" s="3"/>
      <c r="N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>
      <c r="B215" s="3"/>
      <c r="C215" s="3"/>
      <c r="N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>
      <c r="B216" s="3"/>
      <c r="C216" s="3"/>
      <c r="N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>
      <c r="B217" s="3"/>
      <c r="C217" s="3"/>
      <c r="N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>
      <c r="B218" s="3"/>
      <c r="C218" s="3"/>
      <c r="N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>
      <c r="B219" s="3"/>
      <c r="C219" s="3"/>
      <c r="N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>
      <c r="B220" s="3"/>
      <c r="C220" s="3"/>
      <c r="N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>
      <c r="B221" s="3"/>
      <c r="C221" s="3"/>
      <c r="N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>
      <c r="B222" s="3"/>
      <c r="C222" s="3"/>
      <c r="N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>
      <c r="B223" s="3"/>
      <c r="C223" s="3"/>
      <c r="N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>
      <c r="B224" s="3"/>
      <c r="C224" s="3"/>
      <c r="N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:42" ht="12.75">
      <c r="B225" s="3"/>
      <c r="C225" s="3"/>
      <c r="N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2:42" ht="12.75">
      <c r="B226" s="3"/>
      <c r="C226" s="3"/>
      <c r="N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2:42" ht="12.75">
      <c r="B227" s="3"/>
      <c r="C227" s="3"/>
      <c r="N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2:42" ht="12.75">
      <c r="B228" s="3"/>
      <c r="C228" s="3"/>
      <c r="N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2:42" ht="12.75">
      <c r="B229" s="3"/>
      <c r="C229" s="3"/>
      <c r="N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2:42" ht="12.75">
      <c r="B230" s="3"/>
      <c r="C230" s="3"/>
      <c r="N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2:42" ht="12.75">
      <c r="B231" s="3"/>
      <c r="C231" s="3"/>
      <c r="N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2:42" ht="12.75">
      <c r="B232" s="3"/>
      <c r="C232" s="3"/>
      <c r="N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2:42" ht="12.75">
      <c r="B233" s="3"/>
      <c r="C233" s="3"/>
      <c r="N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2:42" ht="12.75">
      <c r="B234" s="3"/>
      <c r="C234" s="3"/>
      <c r="N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2:42" ht="12.75">
      <c r="B235" s="3"/>
      <c r="C235" s="3"/>
      <c r="N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2:42" ht="12.75">
      <c r="B236" s="3"/>
      <c r="C236" s="3"/>
      <c r="N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2:42" ht="12.75">
      <c r="B237" s="3"/>
      <c r="C237" s="3"/>
      <c r="N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2:42" ht="12.75">
      <c r="B238" s="3"/>
      <c r="C238" s="3"/>
      <c r="N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2:42" ht="12.75">
      <c r="B239" s="3"/>
      <c r="C239" s="3"/>
      <c r="N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2:42" ht="12.75">
      <c r="B240" s="3"/>
      <c r="C240" s="3"/>
      <c r="N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2:42" ht="12.75">
      <c r="B241" s="3"/>
      <c r="C241" s="3"/>
      <c r="N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2:42" ht="12.75">
      <c r="B242" s="3"/>
      <c r="C242" s="3"/>
      <c r="N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2:42" ht="12.75">
      <c r="B243" s="3"/>
      <c r="C243" s="3"/>
      <c r="N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2:42" ht="12.75">
      <c r="B244" s="3"/>
      <c r="C244" s="3"/>
      <c r="N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2:42" ht="12.75">
      <c r="B245" s="3"/>
      <c r="C245" s="3"/>
      <c r="N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2:42" ht="12.75">
      <c r="B246" s="3"/>
      <c r="C246" s="3"/>
      <c r="N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2:42" ht="12.75">
      <c r="B247" s="3"/>
      <c r="C247" s="3"/>
      <c r="N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2:42" ht="12.75">
      <c r="B248" s="3"/>
      <c r="C248" s="3"/>
      <c r="N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2:42" ht="12.75">
      <c r="B249" s="3"/>
      <c r="C249" s="3"/>
      <c r="N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2:42" ht="12.75">
      <c r="B250" s="3"/>
      <c r="C250" s="3"/>
      <c r="N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2:42" ht="12.75">
      <c r="B251" s="3"/>
      <c r="C251" s="3"/>
      <c r="N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2:42" ht="12.75">
      <c r="B252" s="3"/>
      <c r="C252" s="3"/>
      <c r="N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2:42" ht="12.75">
      <c r="B253" s="3"/>
      <c r="C253" s="3"/>
      <c r="N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2:42" ht="12.75">
      <c r="B254" s="3"/>
      <c r="C254" s="3"/>
      <c r="N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2:42" ht="12.75">
      <c r="B255" s="3"/>
      <c r="C255" s="3"/>
      <c r="N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2:42" ht="12.75">
      <c r="B256" s="3"/>
      <c r="C256" s="3"/>
      <c r="N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2:42" ht="12.75">
      <c r="B257" s="3"/>
      <c r="C257" s="3"/>
      <c r="N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2:42" ht="12.75">
      <c r="B258" s="3"/>
      <c r="C258" s="3"/>
      <c r="N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2:42" ht="12.75">
      <c r="B259" s="3"/>
      <c r="C259" s="3"/>
      <c r="N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2:42" ht="12.75">
      <c r="B260" s="3"/>
      <c r="C260" s="3"/>
      <c r="N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2:42" ht="12.75">
      <c r="B261" s="3"/>
      <c r="C261" s="3"/>
      <c r="N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2:42" ht="12.75">
      <c r="B262" s="3"/>
      <c r="C262" s="3"/>
      <c r="N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2:42" ht="12.75">
      <c r="B263" s="3"/>
      <c r="C263" s="3"/>
      <c r="N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2:42" ht="12.75">
      <c r="B264" s="3"/>
      <c r="C264" s="3"/>
      <c r="N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2:42" ht="12.75">
      <c r="B265" s="3"/>
      <c r="C265" s="3"/>
      <c r="N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2:42" ht="12.75">
      <c r="B266" s="3"/>
      <c r="C266" s="3"/>
      <c r="N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2:42" ht="12.75">
      <c r="B267" s="3"/>
      <c r="C267" s="3"/>
      <c r="N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2:42" ht="12.75">
      <c r="B268" s="3"/>
      <c r="C268" s="3"/>
      <c r="N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2:42" ht="12.75">
      <c r="B269" s="3"/>
      <c r="C269" s="3"/>
      <c r="N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2:42" ht="12.75">
      <c r="B270" s="3"/>
      <c r="C270" s="3"/>
      <c r="N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2:42" ht="12.75">
      <c r="B271" s="3"/>
      <c r="C271" s="3"/>
      <c r="N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2:42" ht="12.75">
      <c r="B272" s="3"/>
      <c r="C272" s="3"/>
      <c r="N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2:42" ht="12.75">
      <c r="B273" s="3"/>
      <c r="C273" s="3"/>
      <c r="N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2:42" ht="12.75">
      <c r="B274" s="3"/>
      <c r="C274" s="3"/>
      <c r="N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2:42" ht="12.75">
      <c r="B275" s="3"/>
      <c r="C275" s="3"/>
      <c r="N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2:42" ht="12.75">
      <c r="B276" s="3"/>
      <c r="C276" s="3"/>
      <c r="N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2:42" ht="12.75">
      <c r="B277" s="3"/>
      <c r="C277" s="3"/>
      <c r="N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2:42" ht="12.75">
      <c r="B278" s="3"/>
      <c r="C278" s="3"/>
      <c r="N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2:42" ht="12.75">
      <c r="B279" s="3"/>
      <c r="C279" s="3"/>
      <c r="N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2:42" ht="12.75">
      <c r="B280" s="3"/>
      <c r="C280" s="3"/>
      <c r="N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2:42" ht="12.75">
      <c r="B281" s="3"/>
      <c r="C281" s="3"/>
      <c r="N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2:42" ht="12.75">
      <c r="B282" s="3"/>
      <c r="C282" s="3"/>
      <c r="N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2:42" ht="12.75">
      <c r="B283" s="3"/>
      <c r="C283" s="3"/>
      <c r="N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2:42" ht="12.75">
      <c r="B284" s="3"/>
      <c r="C284" s="3"/>
      <c r="N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2:42" ht="12.75">
      <c r="B285" s="3"/>
      <c r="C285" s="3"/>
      <c r="N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2:42" ht="12.75">
      <c r="B286" s="3"/>
      <c r="C286" s="3"/>
      <c r="N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2:42" ht="12.75">
      <c r="B287" s="3"/>
      <c r="C287" s="3"/>
      <c r="N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2:42" ht="12.75">
      <c r="B288" s="3"/>
      <c r="C288" s="3"/>
      <c r="N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2:42" ht="12.75">
      <c r="B289" s="3"/>
      <c r="C289" s="3"/>
      <c r="N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2:42" ht="12.75">
      <c r="B290" s="3"/>
      <c r="C290" s="3"/>
      <c r="N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2:42" ht="12.75">
      <c r="B291" s="3"/>
      <c r="C291" s="3"/>
      <c r="N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2:42" ht="12.75">
      <c r="B292" s="3"/>
      <c r="C292" s="3"/>
      <c r="N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2:42" ht="12.75">
      <c r="B293" s="3"/>
      <c r="C293" s="3"/>
      <c r="N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2:42" ht="12.75">
      <c r="B294" s="3"/>
      <c r="C294" s="3"/>
      <c r="N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2:42" ht="12.75">
      <c r="B295" s="3"/>
      <c r="C295" s="3"/>
      <c r="N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2:42" ht="12.75">
      <c r="B296" s="3"/>
      <c r="C296" s="3"/>
      <c r="N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2:42" ht="12.75">
      <c r="B297" s="3"/>
      <c r="C297" s="3"/>
      <c r="N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2:42" ht="12.75">
      <c r="B298" s="3"/>
      <c r="C298" s="3"/>
      <c r="N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2:42" ht="12.75">
      <c r="B299" s="3"/>
      <c r="C299" s="3"/>
      <c r="N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2:42" ht="12.75">
      <c r="B300" s="3"/>
      <c r="C300" s="3"/>
      <c r="N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2:42" ht="12.75">
      <c r="B301" s="3"/>
      <c r="C301" s="3"/>
      <c r="N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2:42" ht="12.75">
      <c r="B302" s="3"/>
      <c r="C302" s="3"/>
      <c r="N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2:42" ht="12.75">
      <c r="B303" s="3"/>
      <c r="C303" s="3"/>
      <c r="N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2:42" ht="12.75">
      <c r="B304" s="3"/>
      <c r="C304" s="3"/>
      <c r="N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2:42" ht="12.75">
      <c r="B305" s="3"/>
      <c r="C305" s="3"/>
      <c r="N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2:42" ht="12.75">
      <c r="B306" s="3"/>
      <c r="C306" s="3"/>
      <c r="N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2:42" ht="12.75">
      <c r="B307" s="3"/>
      <c r="C307" s="3"/>
      <c r="N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2:42" ht="12.75">
      <c r="B308" s="3"/>
      <c r="C308" s="3"/>
      <c r="N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2:42" ht="12.75">
      <c r="B309" s="3"/>
      <c r="C309" s="3"/>
      <c r="N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2:42" ht="12.75">
      <c r="B310" s="3"/>
      <c r="C310" s="3"/>
      <c r="N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2:42" ht="12.75">
      <c r="B311" s="3"/>
      <c r="C311" s="3"/>
      <c r="N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2:42" ht="12.75">
      <c r="B312" s="3"/>
      <c r="C312" s="3"/>
      <c r="N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2:42" ht="12.75">
      <c r="B313" s="3"/>
      <c r="C313" s="3"/>
      <c r="N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2:42" ht="12.75">
      <c r="B314" s="3"/>
      <c r="C314" s="3"/>
      <c r="N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2:42" ht="12.75">
      <c r="B315" s="3"/>
      <c r="C315" s="3"/>
      <c r="N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2:42" ht="12.75">
      <c r="B316" s="3"/>
      <c r="C316" s="3"/>
      <c r="N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2:42" ht="12.75">
      <c r="B317" s="3"/>
      <c r="C317" s="3"/>
      <c r="N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2:42" ht="12.75">
      <c r="B318" s="3"/>
      <c r="C318" s="3"/>
      <c r="N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2:42" ht="12.75">
      <c r="B319" s="3"/>
      <c r="C319" s="3"/>
      <c r="N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2:42" ht="12.75">
      <c r="B320" s="3"/>
      <c r="C320" s="3"/>
      <c r="N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2:42" ht="12.75">
      <c r="B321" s="3"/>
      <c r="C321" s="3"/>
      <c r="N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2:42" ht="12.75">
      <c r="B322" s="3"/>
      <c r="C322" s="3"/>
      <c r="N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2:42" ht="12.75">
      <c r="B323" s="3"/>
      <c r="C323" s="3"/>
      <c r="N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2:42" ht="12.75">
      <c r="B324" s="3"/>
      <c r="C324" s="3"/>
      <c r="N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2:42" ht="12.75">
      <c r="B325" s="3"/>
      <c r="C325" s="3"/>
      <c r="N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2:42" ht="12.75">
      <c r="B326" s="3"/>
      <c r="C326" s="3"/>
      <c r="N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2:42" ht="12.75">
      <c r="B327" s="3"/>
      <c r="C327" s="3"/>
      <c r="N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2:42" ht="12.75">
      <c r="B328" s="3"/>
      <c r="C328" s="3"/>
      <c r="N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2:42" ht="12.75">
      <c r="B329" s="3"/>
      <c r="C329" s="3"/>
      <c r="N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2:42" ht="12.75">
      <c r="B330" s="3"/>
      <c r="C330" s="3"/>
      <c r="N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2:42" ht="12.75">
      <c r="B331" s="3"/>
      <c r="C331" s="3"/>
      <c r="N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2:42" ht="12.75">
      <c r="B332" s="3"/>
      <c r="C332" s="3"/>
      <c r="N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2:42" ht="12.75">
      <c r="B333" s="3"/>
      <c r="C333" s="3"/>
      <c r="N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2:42" ht="12.75">
      <c r="B334" s="3"/>
      <c r="C334" s="3"/>
      <c r="N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2:42" ht="12.75">
      <c r="B335" s="3"/>
      <c r="C335" s="3"/>
      <c r="N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2:42" ht="12.75">
      <c r="B336" s="3"/>
      <c r="C336" s="3"/>
      <c r="N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2:42" ht="12.75">
      <c r="B337" s="3"/>
      <c r="C337" s="3"/>
      <c r="N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2:42" ht="12.75">
      <c r="B338" s="3"/>
      <c r="C338" s="3"/>
      <c r="N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2:42" ht="12.75">
      <c r="B339" s="3"/>
      <c r="C339" s="3"/>
      <c r="N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2:42" ht="12.75">
      <c r="B340" s="3"/>
      <c r="C340" s="3"/>
      <c r="N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2:42" ht="12.75">
      <c r="B341" s="3"/>
      <c r="C341" s="3"/>
      <c r="N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2:42" ht="12.75">
      <c r="B342" s="3"/>
      <c r="C342" s="3"/>
      <c r="N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2:42" ht="12.75">
      <c r="B343" s="3"/>
      <c r="C343" s="3"/>
      <c r="N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2:42" ht="12.75">
      <c r="B344" s="3"/>
      <c r="C344" s="3"/>
      <c r="N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2:42" ht="12.75">
      <c r="B345" s="3"/>
      <c r="C345" s="3"/>
      <c r="N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2:42" ht="12.75">
      <c r="B346" s="3"/>
      <c r="C346" s="3"/>
      <c r="N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2:42" ht="12.75">
      <c r="B347" s="3"/>
      <c r="C347" s="3"/>
      <c r="N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2:42" ht="12.75">
      <c r="B348" s="3"/>
      <c r="C348" s="3"/>
      <c r="N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2:42" ht="12.75">
      <c r="B349" s="3"/>
      <c r="C349" s="3"/>
      <c r="N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2:42" ht="12.75">
      <c r="B350" s="3"/>
      <c r="C350" s="3"/>
      <c r="N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2:42" ht="12.75">
      <c r="B351" s="3"/>
      <c r="C351" s="3"/>
      <c r="N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2:42" ht="12.75">
      <c r="B352" s="3"/>
      <c r="C352" s="3"/>
      <c r="N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2:42" ht="12.75">
      <c r="B353" s="3"/>
      <c r="C353" s="3"/>
      <c r="N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2:42" ht="12.75">
      <c r="B354" s="3"/>
      <c r="C354" s="3"/>
      <c r="N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2:42" ht="12.75">
      <c r="B355" s="3"/>
      <c r="C355" s="3"/>
      <c r="N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2:42" ht="12.75">
      <c r="B356" s="3"/>
      <c r="C356" s="3"/>
      <c r="N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2:42" ht="12.75">
      <c r="B357" s="3"/>
      <c r="C357" s="3"/>
      <c r="N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2:42" ht="12.75">
      <c r="B358" s="3"/>
      <c r="C358" s="3"/>
      <c r="N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2:42" ht="12.75">
      <c r="B359" s="3"/>
      <c r="C359" s="3"/>
      <c r="N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2:42" ht="12.75">
      <c r="B360" s="3"/>
      <c r="C360" s="3"/>
      <c r="N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2:42" ht="12.75">
      <c r="B361" s="3"/>
      <c r="C361" s="3"/>
      <c r="N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2:42" ht="12.75">
      <c r="B362" s="3"/>
      <c r="C362" s="3"/>
      <c r="N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2:42" ht="12.75">
      <c r="B363" s="3"/>
      <c r="C363" s="3"/>
      <c r="N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2:42" ht="12.75">
      <c r="B364" s="3"/>
      <c r="C364" s="3"/>
      <c r="N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2:42" ht="12.75">
      <c r="B365" s="3"/>
      <c r="C365" s="3"/>
      <c r="N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2:42" ht="12.75">
      <c r="B366" s="3"/>
      <c r="C366" s="3"/>
      <c r="N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2:42" ht="12.75">
      <c r="B367" s="3"/>
      <c r="C367" s="3"/>
      <c r="N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2:42" ht="12.75">
      <c r="B368" s="3"/>
      <c r="C368" s="3"/>
      <c r="N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2:42" ht="12.75">
      <c r="B369" s="3"/>
      <c r="C369" s="3"/>
      <c r="N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2:42" ht="12.75">
      <c r="B370" s="3"/>
      <c r="C370" s="3"/>
      <c r="N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2:42" ht="12.75">
      <c r="B371" s="3"/>
      <c r="C371" s="3"/>
      <c r="N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2:42" ht="12.75">
      <c r="B372" s="3"/>
      <c r="C372" s="3"/>
      <c r="N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2:42" ht="12.75">
      <c r="B373" s="3"/>
      <c r="C373" s="3"/>
      <c r="N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2:42" ht="12.75">
      <c r="B374" s="3"/>
      <c r="C374" s="3"/>
      <c r="N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2:42" ht="12.75">
      <c r="B375" s="3"/>
      <c r="C375" s="3"/>
      <c r="N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2:42" ht="12.75">
      <c r="B376" s="3"/>
      <c r="C376" s="3"/>
      <c r="N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2:42" ht="12.75">
      <c r="B377" s="3"/>
      <c r="C377" s="3"/>
      <c r="N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2:42" ht="12.75">
      <c r="B378" s="3"/>
      <c r="C378" s="3"/>
      <c r="N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2:42" ht="12.75">
      <c r="B379" s="3"/>
      <c r="C379" s="3"/>
      <c r="N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2:42" ht="12.75">
      <c r="B380" s="3"/>
      <c r="C380" s="3"/>
      <c r="N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2:42" ht="12.75">
      <c r="B381" s="3"/>
      <c r="C381" s="3"/>
      <c r="N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2:42" ht="12.75">
      <c r="B382" s="3"/>
      <c r="C382" s="3"/>
      <c r="N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2:42" ht="12.75">
      <c r="B383" s="3"/>
      <c r="C383" s="3"/>
      <c r="N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2:42" ht="12.75">
      <c r="B384" s="3"/>
      <c r="C384" s="3"/>
      <c r="N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2:42" ht="12.75">
      <c r="B385" s="3"/>
      <c r="C385" s="3"/>
      <c r="N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2:42" ht="12.75">
      <c r="B386" s="3"/>
      <c r="C386" s="3"/>
      <c r="N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2:42" ht="12.75">
      <c r="B387" s="3"/>
      <c r="C387" s="3"/>
      <c r="N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2:42" ht="12.75">
      <c r="B388" s="3"/>
      <c r="C388" s="3"/>
      <c r="N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2:42" ht="12.75">
      <c r="B389" s="3"/>
      <c r="C389" s="3"/>
      <c r="N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2:42" ht="12.75">
      <c r="B390" s="3"/>
      <c r="C390" s="3"/>
      <c r="N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2:42" ht="12.75">
      <c r="B391" s="3"/>
      <c r="C391" s="3"/>
      <c r="N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2:42" ht="12.75">
      <c r="B392" s="3"/>
      <c r="C392" s="3"/>
      <c r="N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2:42" ht="12.75">
      <c r="B393" s="3"/>
      <c r="C393" s="3"/>
      <c r="N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2:42" ht="12.75">
      <c r="B394" s="3"/>
      <c r="C394" s="3"/>
      <c r="N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2:42" ht="12.75">
      <c r="B395" s="3"/>
      <c r="C395" s="3"/>
      <c r="N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2:42" ht="12.75">
      <c r="B396" s="3"/>
      <c r="C396" s="3"/>
      <c r="N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2:42" ht="12.75">
      <c r="B397" s="3"/>
      <c r="C397" s="3"/>
      <c r="N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2:42" ht="12.75">
      <c r="B398" s="3"/>
      <c r="C398" s="3"/>
      <c r="N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2:42" ht="12.75">
      <c r="B399" s="3"/>
      <c r="C399" s="3"/>
      <c r="N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2:42" ht="12.75">
      <c r="B400" s="3"/>
      <c r="C400" s="3"/>
      <c r="N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2:42" ht="12.75">
      <c r="B401" s="3"/>
      <c r="C401" s="3"/>
      <c r="N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2:42" ht="12.75">
      <c r="B402" s="3"/>
      <c r="C402" s="3"/>
      <c r="N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2:42" ht="12.75">
      <c r="B403" s="3"/>
      <c r="C403" s="3"/>
      <c r="N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2:42" ht="12.75">
      <c r="B404" s="3"/>
      <c r="C404" s="3"/>
      <c r="N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2:42" ht="12.75">
      <c r="B405" s="3"/>
      <c r="C405" s="3"/>
      <c r="N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2:42" ht="12.75">
      <c r="B406" s="3"/>
      <c r="C406" s="3"/>
      <c r="N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2:42" ht="12.75">
      <c r="B407" s="3"/>
      <c r="C407" s="3"/>
      <c r="N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2:42" ht="12.75">
      <c r="B408" s="3"/>
      <c r="C408" s="3"/>
      <c r="N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2:42" ht="12.75">
      <c r="B409" s="3"/>
      <c r="C409" s="3"/>
      <c r="N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2:42" ht="12.75">
      <c r="B410" s="3"/>
      <c r="C410" s="3"/>
      <c r="N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2:42" ht="12.75">
      <c r="B411" s="3"/>
      <c r="C411" s="3"/>
      <c r="N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2:42" ht="12.75">
      <c r="B412" s="3"/>
      <c r="C412" s="3"/>
      <c r="N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2:42" ht="12.75">
      <c r="B413" s="3"/>
      <c r="C413" s="3"/>
      <c r="N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2:42" ht="12.75">
      <c r="B414" s="3"/>
      <c r="C414" s="3"/>
      <c r="N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2:42" ht="12.75">
      <c r="B415" s="3"/>
      <c r="C415" s="3"/>
      <c r="N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2:42" ht="12.75">
      <c r="B416" s="3"/>
      <c r="C416" s="3"/>
      <c r="N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2:42" ht="12.75">
      <c r="B417" s="3"/>
      <c r="C417" s="3"/>
      <c r="N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2:42" ht="12.75">
      <c r="B418" s="3"/>
      <c r="C418" s="3"/>
      <c r="N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2:42" ht="12.75">
      <c r="B419" s="3"/>
      <c r="C419" s="3"/>
      <c r="N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2:42" ht="12.75">
      <c r="B420" s="3"/>
      <c r="C420" s="3"/>
      <c r="N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2:42" ht="12.75">
      <c r="B421" s="3"/>
      <c r="C421" s="3"/>
      <c r="N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2:42" ht="12.75">
      <c r="B422" s="3"/>
      <c r="C422" s="3"/>
      <c r="N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2:42" ht="12.75">
      <c r="B423" s="3"/>
      <c r="C423" s="3"/>
      <c r="N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2:42" ht="12.75">
      <c r="B424" s="3"/>
      <c r="C424" s="3"/>
      <c r="N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2:42" ht="12.75">
      <c r="B425" s="3"/>
      <c r="C425" s="3"/>
      <c r="N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2:42" ht="12.75">
      <c r="B426" s="3"/>
      <c r="C426" s="3"/>
      <c r="N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2:42" ht="12.75">
      <c r="B427" s="3"/>
      <c r="C427" s="3"/>
      <c r="N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2:42" ht="12.75">
      <c r="B428" s="3"/>
      <c r="C428" s="3"/>
      <c r="N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2:42" ht="12.75">
      <c r="B429" s="3"/>
      <c r="C429" s="3"/>
      <c r="N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2:42" ht="12.75">
      <c r="B430" s="3"/>
      <c r="C430" s="3"/>
      <c r="N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2:42" ht="12.75">
      <c r="B431" s="3"/>
      <c r="C431" s="3"/>
      <c r="N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2:42" ht="12.75">
      <c r="B432" s="3"/>
      <c r="C432" s="3"/>
      <c r="N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2:42" ht="12.75">
      <c r="B433" s="3"/>
      <c r="C433" s="3"/>
      <c r="N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2:42" ht="12.75">
      <c r="B434" s="3"/>
      <c r="C434" s="3"/>
      <c r="N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2:42" ht="12.75">
      <c r="B435" s="3"/>
      <c r="C435" s="3"/>
      <c r="N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2:42" ht="12.75">
      <c r="B436" s="3"/>
      <c r="C436" s="3"/>
      <c r="N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2:42" ht="12.75">
      <c r="B437" s="3"/>
      <c r="C437" s="3"/>
      <c r="N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2:42" ht="12.75">
      <c r="B438" s="3"/>
      <c r="C438" s="3"/>
      <c r="N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2:42" ht="12.75">
      <c r="B439" s="3"/>
      <c r="C439" s="3"/>
      <c r="N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2:42" ht="12.75">
      <c r="B440" s="3"/>
      <c r="C440" s="3"/>
      <c r="N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2:42" ht="12.75">
      <c r="B441" s="3"/>
      <c r="C441" s="3"/>
      <c r="N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2:42" ht="12.75">
      <c r="B442" s="3"/>
      <c r="C442" s="3"/>
      <c r="N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2:42" ht="12.75">
      <c r="B443" s="3"/>
      <c r="C443" s="3"/>
      <c r="N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2:42" ht="12.75">
      <c r="B444" s="3"/>
      <c r="C444" s="3"/>
      <c r="N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2:42" ht="12.75">
      <c r="B445" s="3"/>
      <c r="C445" s="3"/>
      <c r="N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2:42" ht="12.75">
      <c r="B446" s="3"/>
      <c r="C446" s="3"/>
      <c r="N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2:42" ht="12.75">
      <c r="B447" s="3"/>
      <c r="C447" s="3"/>
      <c r="N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2:42" ht="12.75">
      <c r="B448" s="3"/>
      <c r="C448" s="3"/>
      <c r="N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2:42" ht="12.75">
      <c r="B449" s="3"/>
      <c r="C449" s="3"/>
      <c r="N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2:42" ht="12.75">
      <c r="B450" s="3"/>
      <c r="C450" s="3"/>
      <c r="N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2:42" ht="12.75">
      <c r="B451" s="3"/>
      <c r="C451" s="3"/>
      <c r="N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2:42" ht="12.75">
      <c r="B452" s="3"/>
      <c r="C452" s="3"/>
      <c r="N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2:42" ht="12.75">
      <c r="B453" s="64"/>
      <c r="C453" s="64"/>
      <c r="D453" s="64"/>
      <c r="E453" s="64"/>
      <c r="N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2:42" ht="12.75">
      <c r="B454" s="62"/>
      <c r="C454" s="62"/>
      <c r="D454" s="62"/>
      <c r="E454" s="62"/>
      <c r="N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2:42" ht="12.75">
      <c r="B455" s="66"/>
      <c r="C455" s="66"/>
      <c r="D455" s="66"/>
      <c r="E455" s="66"/>
      <c r="N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2:42" ht="12.75">
      <c r="B456" s="63"/>
      <c r="C456" s="63"/>
      <c r="D456" s="64"/>
      <c r="E456" s="64"/>
      <c r="N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2:42" ht="12.75">
      <c r="B457" s="63"/>
      <c r="C457" s="63"/>
      <c r="D457" s="64"/>
      <c r="E457" s="64"/>
      <c r="N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2:42" ht="12.75">
      <c r="B458" s="68"/>
      <c r="C458" s="68"/>
      <c r="D458" s="66"/>
      <c r="E458" s="66"/>
      <c r="N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2:42" ht="12.75">
      <c r="B459" s="66"/>
      <c r="C459" s="66"/>
      <c r="D459" s="66"/>
      <c r="E459" s="66"/>
      <c r="N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2:42" ht="12.75">
      <c r="B460" s="63"/>
      <c r="C460" s="63"/>
      <c r="D460" s="64"/>
      <c r="E460" s="64"/>
      <c r="N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2:42" ht="12.75">
      <c r="B461" s="68"/>
      <c r="C461" s="68"/>
      <c r="D461" s="62"/>
      <c r="E461" s="62"/>
      <c r="N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2:42" ht="12.75">
      <c r="B462" s="66"/>
      <c r="C462" s="66"/>
      <c r="D462" s="66"/>
      <c r="E462" s="66"/>
      <c r="N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2:42" ht="12.75">
      <c r="B463" s="66"/>
      <c r="C463" s="66"/>
      <c r="D463" s="66"/>
      <c r="E463" s="66"/>
      <c r="N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2:42" ht="12.75">
      <c r="B464" s="63"/>
      <c r="C464" s="63"/>
      <c r="D464" s="64"/>
      <c r="E464" s="64"/>
      <c r="N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2:42" ht="12.75">
      <c r="B465" s="66"/>
      <c r="C465" s="66"/>
      <c r="D465" s="66"/>
      <c r="E465" s="66"/>
      <c r="N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2:42" ht="12.75">
      <c r="B466" s="66"/>
      <c r="C466" s="66"/>
      <c r="D466" s="66"/>
      <c r="E466" s="62"/>
      <c r="N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2:42" ht="12.75">
      <c r="B467" s="64"/>
      <c r="C467" s="64"/>
      <c r="D467" s="64"/>
      <c r="E467" s="64"/>
      <c r="N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2:42" ht="12.75">
      <c r="B468" s="3"/>
      <c r="C468" s="3"/>
      <c r="N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2:42" ht="12.75">
      <c r="B469" s="3"/>
      <c r="C469" s="3"/>
      <c r="N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2:42" ht="12.75">
      <c r="B470" s="3"/>
      <c r="C470" s="3"/>
      <c r="N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2:42" ht="12.75">
      <c r="B471" s="3"/>
      <c r="C471" s="3"/>
      <c r="N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2:42" ht="12.75">
      <c r="B472" s="3"/>
      <c r="C472" s="3"/>
      <c r="N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2:42" ht="12.75">
      <c r="B473" s="3"/>
      <c r="C473" s="3"/>
      <c r="N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2:42" ht="12.75">
      <c r="B474" s="3"/>
      <c r="C474" s="3"/>
      <c r="N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2:42" ht="12.75">
      <c r="B475" s="3"/>
      <c r="C475" s="3"/>
      <c r="N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</row>
  </sheetData>
  <sheetProtection/>
  <mergeCells count="4">
    <mergeCell ref="P3:Q3"/>
    <mergeCell ref="R3:S3"/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Zapletal</dc:creator>
  <cp:keywords/>
  <dc:description/>
  <cp:lastModifiedBy>Stanislav Humlíček</cp:lastModifiedBy>
  <cp:lastPrinted>2010-02-26T20:13:58Z</cp:lastPrinted>
  <dcterms:created xsi:type="dcterms:W3CDTF">2002-03-17T04:13:47Z</dcterms:created>
  <dcterms:modified xsi:type="dcterms:W3CDTF">2010-03-02T07:54:47Z</dcterms:modified>
  <cp:category/>
  <cp:version/>
  <cp:contentType/>
  <cp:contentStatus/>
</cp:coreProperties>
</file>